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Yakuzaishi\薬剤部共有フォルダ\Desktop\向こうのデスクトップ\【重要】薬剤部業務マニュアル・業務資料\薬剤部内会議議事録（朝礼・全体）\がん関連件数アップWG\調剤薬局用(服薬情報提供書)\"/>
    </mc:Choice>
  </mc:AlternateContent>
  <xr:revisionPtr revIDLastSave="0" documentId="13_ncr:1_{426E3D70-73BC-433E-9FE4-1637D14B6153}" xr6:coauthVersionLast="47" xr6:coauthVersionMax="47" xr10:uidLastSave="{00000000-0000-0000-0000-000000000000}"/>
  <bookViews>
    <workbookView xWindow="-120" yWindow="-120" windowWidth="29040" windowHeight="15840" activeTab="1" xr2:uid="{FE1B82A7-401F-4657-89CA-91547E79CD4A}"/>
  </bookViews>
  <sheets>
    <sheet name="副作用項目" sheetId="15" r:id="rId1"/>
    <sheet name="情報提供書 (がん)" sheetId="12" r:id="rId2"/>
    <sheet name="聞き取りシート" sheetId="14" r:id="rId3"/>
    <sheet name="メンテナンス方法" sheetId="17" r:id="rId4"/>
    <sheet name="病院DB" sheetId="18" r:id="rId5"/>
    <sheet name="薬剤副作用DB" sheetId="16" r:id="rId6"/>
    <sheet name="聞き取りシートDB" sheetId="13" r:id="rId7"/>
    <sheet name="副作用" sheetId="20" r:id="rId8"/>
    <sheet name="副作用⇒聞き取り変換" sheetId="19" r:id="rId9"/>
    <sheet name="Sheet1" sheetId="21" r:id="rId10"/>
  </sheets>
  <definedNames>
    <definedName name="_xlnm._FilterDatabase" localSheetId="0" hidden="1">副作用項目!$B$138:$B$182</definedName>
    <definedName name="_xlnm.Print_Area" localSheetId="3">メンテナンス方法!$A$1:$Q$33</definedName>
    <definedName name="_xlnm.Print_Area" localSheetId="1">'情報提供書 (がん)'!$A$1:$AH$49</definedName>
    <definedName name="_xlnm.Print_Area" localSheetId="2">聞き取りシート!$A$1:$AB$84</definedName>
    <definedName name="_xlnm.Print_Area" localSheetId="6">聞き取りシートDB!$A$1:$E$47</definedName>
    <definedName name="_xlnm.Print_Titles" localSheetId="7">副作用!$2:$2</definedName>
    <definedName name="_xlnm.Print_Titles" localSheetId="8">副作用⇒聞き取り変換!$1:$1</definedName>
    <definedName name="_xlnm.Print_Titles" localSheetId="5">薬剤副作用DB!$2:$2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 i="16" l="1"/>
  <c r="A4" i="16"/>
  <c r="C1" i="14" l="1"/>
  <c r="H22" i="12"/>
  <c r="E22" i="12"/>
  <c r="E21" i="12"/>
  <c r="A244" i="16"/>
  <c r="A245" i="16"/>
  <c r="B245" i="16" s="1"/>
  <c r="A246" i="16"/>
  <c r="A247" i="16"/>
  <c r="A248" i="16"/>
  <c r="B248" i="16" s="1"/>
  <c r="A249" i="16"/>
  <c r="B249" i="16" s="1"/>
  <c r="A250" i="16"/>
  <c r="B250" i="16" s="1"/>
  <c r="A251" i="16"/>
  <c r="B251" i="16" s="1"/>
  <c r="A252" i="16"/>
  <c r="B252" i="16" s="1"/>
  <c r="A243" i="16"/>
  <c r="B243" i="16" s="1"/>
  <c r="A233" i="16"/>
  <c r="B233" i="16" s="1"/>
  <c r="A234" i="16"/>
  <c r="B234" i="16" s="1"/>
  <c r="A235" i="16"/>
  <c r="A236" i="16"/>
  <c r="B236" i="16" s="1"/>
  <c r="A237" i="16"/>
  <c r="B237" i="16" s="1"/>
  <c r="A238" i="16"/>
  <c r="B238" i="16" s="1"/>
  <c r="A239" i="16"/>
  <c r="A240" i="16"/>
  <c r="B240" i="16" s="1"/>
  <c r="A241" i="16"/>
  <c r="B241" i="16" s="1"/>
  <c r="A242" i="16"/>
  <c r="B242" i="16" s="1"/>
  <c r="A229" i="16"/>
  <c r="B229" i="16" s="1"/>
  <c r="A230" i="16"/>
  <c r="B230" i="16" s="1"/>
  <c r="A231" i="16"/>
  <c r="B231" i="16" s="1"/>
  <c r="A232" i="16"/>
  <c r="B232" i="16" s="1"/>
  <c r="A228" i="16"/>
  <c r="B228" i="16" s="1"/>
  <c r="A223" i="16"/>
  <c r="B223" i="16" s="1"/>
  <c r="A224" i="16"/>
  <c r="B224" i="16" s="1"/>
  <c r="A225" i="16"/>
  <c r="B225" i="16" s="1"/>
  <c r="A226" i="16"/>
  <c r="B226" i="16" s="1"/>
  <c r="A227" i="16"/>
  <c r="B227" i="16" s="1"/>
  <c r="A215" i="16"/>
  <c r="A216" i="16"/>
  <c r="B216" i="16" s="1"/>
  <c r="A217" i="16"/>
  <c r="B217" i="16" s="1"/>
  <c r="A218" i="16"/>
  <c r="B218" i="16" s="1"/>
  <c r="A219" i="16"/>
  <c r="B219" i="16" s="1"/>
  <c r="A220" i="16"/>
  <c r="B220" i="16" s="1"/>
  <c r="A221" i="16"/>
  <c r="B221" i="16" s="1"/>
  <c r="A222" i="16"/>
  <c r="B222" i="16" s="1"/>
  <c r="A214" i="16"/>
  <c r="B214" i="16" s="1"/>
  <c r="A205" i="16"/>
  <c r="B205" i="16" s="1"/>
  <c r="A206" i="16"/>
  <c r="B206" i="16" s="1"/>
  <c r="A207" i="16"/>
  <c r="B207" i="16" s="1"/>
  <c r="A208" i="16"/>
  <c r="B208" i="16" s="1"/>
  <c r="A209" i="16"/>
  <c r="B209" i="16" s="1"/>
  <c r="A210" i="16"/>
  <c r="B210" i="16" s="1"/>
  <c r="A211" i="16"/>
  <c r="B211" i="16" s="1"/>
  <c r="A212" i="16"/>
  <c r="B212" i="16" s="1"/>
  <c r="A213" i="16"/>
  <c r="B213" i="16" s="1"/>
  <c r="A200" i="16"/>
  <c r="B200" i="16" s="1"/>
  <c r="A201" i="16"/>
  <c r="B201" i="16" s="1"/>
  <c r="A202" i="16"/>
  <c r="B202" i="16" s="1"/>
  <c r="A203" i="16"/>
  <c r="B203" i="16" s="1"/>
  <c r="A204" i="16"/>
  <c r="B204" i="16" s="1"/>
  <c r="A199" i="16"/>
  <c r="B199" i="16" s="1"/>
  <c r="A193" i="16"/>
  <c r="B193" i="16" s="1"/>
  <c r="A194" i="16"/>
  <c r="B194" i="16" s="1"/>
  <c r="A195" i="16"/>
  <c r="B195" i="16" s="1"/>
  <c r="A196" i="16"/>
  <c r="B196" i="16" s="1"/>
  <c r="A197" i="16"/>
  <c r="B197" i="16" s="1"/>
  <c r="A198" i="16"/>
  <c r="B198" i="16" s="1"/>
  <c r="A189" i="16"/>
  <c r="B189" i="16" s="1"/>
  <c r="A190" i="16"/>
  <c r="B190" i="16" s="1"/>
  <c r="A191" i="16"/>
  <c r="B191" i="16" s="1"/>
  <c r="A192" i="16"/>
  <c r="B192" i="16" s="1"/>
  <c r="A188" i="16"/>
  <c r="B188" i="16" s="1"/>
  <c r="A183" i="16"/>
  <c r="B183" i="16" s="1"/>
  <c r="A184" i="16"/>
  <c r="A185" i="16"/>
  <c r="B185" i="16" s="1"/>
  <c r="A186" i="16"/>
  <c r="B186" i="16" s="1"/>
  <c r="A187" i="16"/>
  <c r="B187" i="16" s="1"/>
  <c r="A180" i="16"/>
  <c r="B180" i="16" s="1"/>
  <c r="A181" i="16"/>
  <c r="B181" i="16" s="1"/>
  <c r="A182" i="16"/>
  <c r="B182" i="16" s="1"/>
  <c r="A179" i="16"/>
  <c r="B179" i="16" s="1"/>
  <c r="A175" i="16"/>
  <c r="B175" i="16" s="1"/>
  <c r="A177" i="16"/>
  <c r="B177" i="16" s="1"/>
  <c r="A178" i="16"/>
  <c r="B178" i="16" s="1"/>
  <c r="A176" i="16"/>
  <c r="B176" i="16" s="1"/>
  <c r="A155" i="16"/>
  <c r="B155" i="16" s="1"/>
  <c r="A166" i="16"/>
  <c r="B166" i="16" s="1"/>
  <c r="A167" i="16"/>
  <c r="B167" i="16" s="1"/>
  <c r="A168" i="16"/>
  <c r="B168" i="16" s="1"/>
  <c r="A169" i="16"/>
  <c r="B169" i="16" s="1"/>
  <c r="A170" i="16"/>
  <c r="B170" i="16" s="1"/>
  <c r="A171" i="16"/>
  <c r="B171" i="16" s="1"/>
  <c r="A172" i="16"/>
  <c r="B172" i="16" s="1"/>
  <c r="A173" i="16"/>
  <c r="B173" i="16" s="1"/>
  <c r="A174" i="16"/>
  <c r="B174" i="16" s="1"/>
  <c r="A165" i="16"/>
  <c r="A156" i="16"/>
  <c r="B156" i="16" s="1"/>
  <c r="A157" i="16"/>
  <c r="B157" i="16" s="1"/>
  <c r="A158" i="16"/>
  <c r="B158" i="16" s="1"/>
  <c r="A159" i="16"/>
  <c r="B159" i="16" s="1"/>
  <c r="A160" i="16"/>
  <c r="B160" i="16" s="1"/>
  <c r="A161" i="16"/>
  <c r="B161" i="16" s="1"/>
  <c r="A162" i="16"/>
  <c r="B162" i="16" s="1"/>
  <c r="A163" i="16"/>
  <c r="B163" i="16" s="1"/>
  <c r="A164" i="16"/>
  <c r="B164" i="16" s="1"/>
  <c r="A143" i="16"/>
  <c r="B143" i="16" s="1"/>
  <c r="A150" i="16"/>
  <c r="A151" i="16"/>
  <c r="B151" i="16" s="1"/>
  <c r="A152" i="16"/>
  <c r="B152" i="16" s="1"/>
  <c r="A153" i="16"/>
  <c r="A154" i="16"/>
  <c r="B154" i="16" s="1"/>
  <c r="A149" i="16"/>
  <c r="B149" i="16" s="1"/>
  <c r="A144" i="16"/>
  <c r="B144" i="16" s="1"/>
  <c r="A145" i="16"/>
  <c r="B145" i="16" s="1"/>
  <c r="A146" i="16"/>
  <c r="B146" i="16" s="1"/>
  <c r="A147" i="16"/>
  <c r="B147" i="16" s="1"/>
  <c r="A148" i="16"/>
  <c r="B148" i="16" s="1"/>
  <c r="A139" i="16"/>
  <c r="B139" i="16" s="1"/>
  <c r="A142" i="16"/>
  <c r="B142" i="16" s="1"/>
  <c r="A141" i="16"/>
  <c r="B141" i="16" s="1"/>
  <c r="A140" i="16"/>
  <c r="B140" i="16" s="1"/>
  <c r="A125" i="16"/>
  <c r="B125" i="16" s="1"/>
  <c r="A133" i="16"/>
  <c r="B133" i="16" s="1"/>
  <c r="A134" i="16"/>
  <c r="B134" i="16" s="1"/>
  <c r="A135" i="16"/>
  <c r="B135" i="16" s="1"/>
  <c r="A136" i="16"/>
  <c r="B136" i="16" s="1"/>
  <c r="A137" i="16"/>
  <c r="B137" i="16" s="1"/>
  <c r="A138" i="16"/>
  <c r="B138" i="16" s="1"/>
  <c r="A132" i="16"/>
  <c r="B132" i="16" s="1"/>
  <c r="A126" i="16"/>
  <c r="B126" i="16" s="1"/>
  <c r="A127" i="16"/>
  <c r="B127" i="16" s="1"/>
  <c r="A128" i="16"/>
  <c r="B128" i="16" s="1"/>
  <c r="A129" i="16"/>
  <c r="B129" i="16" s="1"/>
  <c r="A130" i="16"/>
  <c r="B130" i="16" s="1"/>
  <c r="A131" i="16"/>
  <c r="B131" i="16" s="1"/>
  <c r="A122" i="16"/>
  <c r="B122" i="16" s="1"/>
  <c r="A123" i="16"/>
  <c r="B123" i="16" s="1"/>
  <c r="A124" i="16"/>
  <c r="B124" i="16" s="1"/>
  <c r="A121" i="16"/>
  <c r="B121" i="16" s="1"/>
  <c r="A117" i="16"/>
  <c r="B117" i="16" s="1"/>
  <c r="A118" i="16"/>
  <c r="B118" i="16" s="1"/>
  <c r="A119" i="16"/>
  <c r="B119" i="16" s="1"/>
  <c r="A120" i="16"/>
  <c r="B120" i="16" s="1"/>
  <c r="A116" i="16"/>
  <c r="B116" i="16" s="1"/>
  <c r="C244" i="16"/>
  <c r="C245" i="16"/>
  <c r="C246" i="16"/>
  <c r="C247" i="16"/>
  <c r="C248" i="16"/>
  <c r="C249" i="16"/>
  <c r="C250" i="16"/>
  <c r="C251" i="16"/>
  <c r="C252" i="16"/>
  <c r="C243" i="16"/>
  <c r="C233" i="16"/>
  <c r="C234" i="16"/>
  <c r="C235" i="16"/>
  <c r="C236" i="16"/>
  <c r="C237" i="16"/>
  <c r="C238" i="16"/>
  <c r="C239" i="16"/>
  <c r="C240" i="16"/>
  <c r="C241" i="16"/>
  <c r="C242" i="16"/>
  <c r="C229" i="16"/>
  <c r="C230" i="16"/>
  <c r="C231" i="16"/>
  <c r="C232" i="16"/>
  <c r="C228" i="16"/>
  <c r="C224" i="16"/>
  <c r="C225" i="16"/>
  <c r="C226" i="16"/>
  <c r="C227" i="16"/>
  <c r="C223" i="16"/>
  <c r="C215" i="16"/>
  <c r="C216" i="16"/>
  <c r="C217" i="16"/>
  <c r="C218" i="16"/>
  <c r="C219" i="16"/>
  <c r="C220" i="16"/>
  <c r="C221" i="16"/>
  <c r="C222" i="16"/>
  <c r="C214" i="16"/>
  <c r="C205" i="16"/>
  <c r="C206" i="16"/>
  <c r="C207" i="16"/>
  <c r="C208" i="16"/>
  <c r="C209" i="16"/>
  <c r="C210" i="16"/>
  <c r="C211" i="16"/>
  <c r="C212" i="16"/>
  <c r="C213" i="16"/>
  <c r="C200" i="16"/>
  <c r="C201" i="16"/>
  <c r="C202" i="16"/>
  <c r="C203" i="16"/>
  <c r="C204" i="16"/>
  <c r="C199" i="16"/>
  <c r="C193" i="16"/>
  <c r="C194" i="16"/>
  <c r="C195" i="16"/>
  <c r="C196" i="16"/>
  <c r="C197" i="16"/>
  <c r="C198" i="16"/>
  <c r="C189" i="16"/>
  <c r="C190" i="16"/>
  <c r="C191" i="16"/>
  <c r="C192" i="16"/>
  <c r="C188" i="16"/>
  <c r="C183" i="16"/>
  <c r="C184" i="16"/>
  <c r="C185" i="16"/>
  <c r="C186" i="16"/>
  <c r="C187" i="16"/>
  <c r="C180" i="16"/>
  <c r="C181" i="16"/>
  <c r="C182" i="16"/>
  <c r="C179" i="16"/>
  <c r="C175" i="16"/>
  <c r="C176" i="16"/>
  <c r="C177" i="16"/>
  <c r="C178" i="16"/>
  <c r="C173" i="16"/>
  <c r="C174" i="16"/>
  <c r="C166" i="16"/>
  <c r="C167" i="16"/>
  <c r="C168" i="16"/>
  <c r="C169" i="16"/>
  <c r="C170" i="16"/>
  <c r="C171" i="16"/>
  <c r="C172" i="16"/>
  <c r="C165" i="16"/>
  <c r="C155" i="16"/>
  <c r="C156" i="16"/>
  <c r="C157" i="16"/>
  <c r="C158" i="16"/>
  <c r="C159" i="16"/>
  <c r="C160" i="16"/>
  <c r="C161" i="16"/>
  <c r="C162" i="16"/>
  <c r="C163" i="16"/>
  <c r="C164" i="16"/>
  <c r="C150" i="16"/>
  <c r="C151" i="16"/>
  <c r="C152" i="16"/>
  <c r="C153" i="16"/>
  <c r="C154" i="16"/>
  <c r="C149" i="16"/>
  <c r="C143" i="16"/>
  <c r="C144" i="16"/>
  <c r="C145" i="16"/>
  <c r="C146" i="16"/>
  <c r="C147" i="16"/>
  <c r="C148" i="16"/>
  <c r="C142" i="16"/>
  <c r="C141" i="16"/>
  <c r="C139" i="16"/>
  <c r="C140" i="16"/>
  <c r="C133" i="16"/>
  <c r="C134" i="16"/>
  <c r="C135" i="16"/>
  <c r="C136" i="16"/>
  <c r="C137" i="16"/>
  <c r="C138" i="16"/>
  <c r="C132" i="16"/>
  <c r="C125" i="16"/>
  <c r="C126" i="16"/>
  <c r="C127" i="16"/>
  <c r="C128" i="16"/>
  <c r="C129" i="16"/>
  <c r="C130" i="16"/>
  <c r="C131" i="16"/>
  <c r="C122" i="16"/>
  <c r="C123" i="16"/>
  <c r="C124" i="16"/>
  <c r="C121" i="16"/>
  <c r="C117" i="16"/>
  <c r="C118" i="16"/>
  <c r="C119" i="16"/>
  <c r="C120" i="16"/>
  <c r="A115" i="16"/>
  <c r="B115" i="16" s="1"/>
  <c r="A114" i="16"/>
  <c r="B114" i="16" s="1"/>
  <c r="A112" i="16"/>
  <c r="B112" i="16" s="1"/>
  <c r="A113" i="16"/>
  <c r="B113" i="16" s="1"/>
  <c r="A111" i="16"/>
  <c r="B111" i="16" s="1"/>
  <c r="A108" i="16"/>
  <c r="B108" i="16" s="1"/>
  <c r="A109" i="16"/>
  <c r="B109" i="16" s="1"/>
  <c r="A110" i="16"/>
  <c r="B110" i="16" s="1"/>
  <c r="A105" i="16"/>
  <c r="B105" i="16" s="1"/>
  <c r="A106" i="16"/>
  <c r="B106" i="16" s="1"/>
  <c r="A107" i="16"/>
  <c r="B107" i="16" s="1"/>
  <c r="A104" i="16"/>
  <c r="B104" i="16" s="1"/>
  <c r="A101" i="16"/>
  <c r="B101" i="16" s="1"/>
  <c r="A102" i="16"/>
  <c r="B102" i="16" s="1"/>
  <c r="A103" i="16"/>
  <c r="B103" i="16" s="1"/>
  <c r="A100" i="16"/>
  <c r="B100" i="16" s="1"/>
  <c r="A96" i="16"/>
  <c r="B96" i="16" s="1"/>
  <c r="A97" i="16"/>
  <c r="B97" i="16" s="1"/>
  <c r="A98" i="16"/>
  <c r="B98" i="16" s="1"/>
  <c r="A99" i="16"/>
  <c r="B99" i="16" s="1"/>
  <c r="A94" i="16"/>
  <c r="B94" i="16" s="1"/>
  <c r="A95" i="16"/>
  <c r="B95" i="16" s="1"/>
  <c r="A93" i="16"/>
  <c r="B93" i="16" s="1"/>
  <c r="A91" i="16"/>
  <c r="B91" i="16" s="1"/>
  <c r="A92" i="16"/>
  <c r="B92" i="16" s="1"/>
  <c r="A90" i="16"/>
  <c r="B90" i="16" s="1"/>
  <c r="A87" i="16"/>
  <c r="B87" i="16" s="1"/>
  <c r="A88" i="16"/>
  <c r="B88" i="16" s="1"/>
  <c r="A89" i="16"/>
  <c r="B89" i="16" s="1"/>
  <c r="A80" i="16"/>
  <c r="B80" i="16" s="1"/>
  <c r="A81" i="16"/>
  <c r="B81" i="16" s="1"/>
  <c r="A82" i="16"/>
  <c r="B82" i="16" s="1"/>
  <c r="A83" i="16"/>
  <c r="B83" i="16" s="1"/>
  <c r="A84" i="16"/>
  <c r="B84" i="16" s="1"/>
  <c r="A85" i="16"/>
  <c r="B85" i="16" s="1"/>
  <c r="A86" i="16"/>
  <c r="B86" i="16" s="1"/>
  <c r="A79" i="16"/>
  <c r="B79" i="16" s="1"/>
  <c r="A72" i="16"/>
  <c r="B72" i="16" s="1"/>
  <c r="A73" i="16"/>
  <c r="B73" i="16" s="1"/>
  <c r="A74" i="16"/>
  <c r="B74" i="16" s="1"/>
  <c r="A75" i="16"/>
  <c r="B75" i="16" s="1"/>
  <c r="A76" i="16"/>
  <c r="B76" i="16" s="1"/>
  <c r="A77" i="16"/>
  <c r="B77" i="16" s="1"/>
  <c r="A78" i="16"/>
  <c r="B78" i="16" s="1"/>
  <c r="A71" i="16"/>
  <c r="B71" i="16" s="1"/>
  <c r="A63" i="16"/>
  <c r="B63" i="16" s="1"/>
  <c r="A64" i="16"/>
  <c r="B64" i="16" s="1"/>
  <c r="A65" i="16"/>
  <c r="B65" i="16" s="1"/>
  <c r="A66" i="16"/>
  <c r="B66" i="16" s="1"/>
  <c r="A67" i="16"/>
  <c r="B67" i="16" s="1"/>
  <c r="A68" i="16"/>
  <c r="B68" i="16" s="1"/>
  <c r="A69" i="16"/>
  <c r="B69" i="16" s="1"/>
  <c r="A70" i="16"/>
  <c r="B70" i="16" s="1"/>
  <c r="A62" i="16"/>
  <c r="B62" i="16" s="1"/>
  <c r="A61" i="16"/>
  <c r="B61" i="16" s="1"/>
  <c r="A60" i="16"/>
  <c r="B60" i="16" s="1"/>
  <c r="A59" i="16"/>
  <c r="B59" i="16" s="1"/>
  <c r="A57" i="16"/>
  <c r="B57" i="16" s="1"/>
  <c r="A58" i="16"/>
  <c r="B58" i="16" s="1"/>
  <c r="A53" i="16"/>
  <c r="B53" i="16" s="1"/>
  <c r="A54" i="16"/>
  <c r="B54" i="16" s="1"/>
  <c r="A55" i="16"/>
  <c r="B55" i="16" s="1"/>
  <c r="A56" i="16"/>
  <c r="B56" i="16" s="1"/>
  <c r="A52" i="16"/>
  <c r="B52" i="16" s="1"/>
  <c r="A48" i="16"/>
  <c r="B48" i="16" s="1"/>
  <c r="A49" i="16"/>
  <c r="B49" i="16" s="1"/>
  <c r="A50" i="16"/>
  <c r="B50" i="16" s="1"/>
  <c r="A51" i="16"/>
  <c r="B51" i="16" s="1"/>
  <c r="A47" i="16"/>
  <c r="A42" i="16"/>
  <c r="B42" i="16" s="1"/>
  <c r="A43" i="16"/>
  <c r="A44" i="16"/>
  <c r="A45" i="16"/>
  <c r="A46" i="16"/>
  <c r="A38" i="16"/>
  <c r="B38" i="16" s="1"/>
  <c r="A39" i="16"/>
  <c r="B39" i="16" s="1"/>
  <c r="A40" i="16"/>
  <c r="A41" i="16"/>
  <c r="A37" i="16"/>
  <c r="B37" i="16" s="1"/>
  <c r="A33" i="16"/>
  <c r="A34" i="16"/>
  <c r="A35" i="16"/>
  <c r="A36" i="16"/>
  <c r="A32" i="16"/>
  <c r="B32" i="16" s="1"/>
  <c r="A27" i="16"/>
  <c r="B27" i="16" s="1"/>
  <c r="A28" i="16"/>
  <c r="B28" i="16" s="1"/>
  <c r="A29" i="16"/>
  <c r="B29" i="16" s="1"/>
  <c r="A31" i="16"/>
  <c r="B31" i="16" s="1"/>
  <c r="C115" i="16"/>
  <c r="C116" i="16"/>
  <c r="C114" i="16"/>
  <c r="C112" i="16"/>
  <c r="C113" i="16"/>
  <c r="C111" i="16"/>
  <c r="C108" i="16"/>
  <c r="C109" i="16"/>
  <c r="C110" i="16"/>
  <c r="C105" i="16"/>
  <c r="C106" i="16"/>
  <c r="C107" i="16"/>
  <c r="C104" i="16"/>
  <c r="C101" i="16"/>
  <c r="C102" i="16"/>
  <c r="C103" i="16"/>
  <c r="C100" i="16"/>
  <c r="C96" i="16"/>
  <c r="C97" i="16"/>
  <c r="C98" i="16"/>
  <c r="C99" i="16"/>
  <c r="C94" i="16"/>
  <c r="C95" i="16"/>
  <c r="C93" i="16"/>
  <c r="C91" i="16"/>
  <c r="C92" i="16"/>
  <c r="C90" i="16"/>
  <c r="C87" i="16"/>
  <c r="C88" i="16"/>
  <c r="C89" i="16"/>
  <c r="C80" i="16"/>
  <c r="C81" i="16"/>
  <c r="C82" i="16"/>
  <c r="C83" i="16"/>
  <c r="C84" i="16"/>
  <c r="C85" i="16"/>
  <c r="C86" i="16"/>
  <c r="C79" i="16"/>
  <c r="C72" i="16"/>
  <c r="C73" i="16"/>
  <c r="C74" i="16"/>
  <c r="C75" i="16"/>
  <c r="C76" i="16"/>
  <c r="C77" i="16"/>
  <c r="C78" i="16"/>
  <c r="C71" i="16"/>
  <c r="C63" i="16"/>
  <c r="C64" i="16"/>
  <c r="C65" i="16"/>
  <c r="C66" i="16"/>
  <c r="C67" i="16"/>
  <c r="C68" i="16"/>
  <c r="C69" i="16"/>
  <c r="C70" i="16"/>
  <c r="C62" i="16"/>
  <c r="C61" i="16"/>
  <c r="C60" i="16"/>
  <c r="C59" i="16"/>
  <c r="C57" i="16"/>
  <c r="C58" i="16"/>
  <c r="C53" i="16"/>
  <c r="C54" i="16"/>
  <c r="C55" i="16"/>
  <c r="C56" i="16"/>
  <c r="C52" i="16"/>
  <c r="C48" i="16"/>
  <c r="C49" i="16"/>
  <c r="C50" i="16"/>
  <c r="C51" i="16"/>
  <c r="C47" i="16"/>
  <c r="C42" i="16"/>
  <c r="C43" i="16"/>
  <c r="C44" i="16"/>
  <c r="C45" i="16"/>
  <c r="C46" i="16"/>
  <c r="C38" i="16"/>
  <c r="C39" i="16"/>
  <c r="C40" i="16"/>
  <c r="C41" i="16"/>
  <c r="C37" i="16"/>
  <c r="C33" i="16"/>
  <c r="C34" i="16"/>
  <c r="C35" i="16"/>
  <c r="C36" i="16"/>
  <c r="C32" i="16"/>
  <c r="C27" i="16"/>
  <c r="C28" i="16"/>
  <c r="C29" i="16"/>
  <c r="C30" i="16"/>
  <c r="C31" i="16"/>
  <c r="C24" i="16"/>
  <c r="C25" i="16"/>
  <c r="C26" i="16"/>
  <c r="C23" i="16"/>
  <c r="C20" i="16"/>
  <c r="C21" i="16"/>
  <c r="C22" i="16"/>
  <c r="C19" i="16"/>
  <c r="C15" i="16"/>
  <c r="C16" i="16"/>
  <c r="C17" i="16"/>
  <c r="C18" i="16"/>
  <c r="C3" i="16"/>
  <c r="A24" i="16"/>
  <c r="B24" i="16" s="1"/>
  <c r="A25" i="16"/>
  <c r="B25" i="16" s="1"/>
  <c r="A26" i="16"/>
  <c r="B26" i="16" s="1"/>
  <c r="A23" i="16"/>
  <c r="B23" i="16" s="1"/>
  <c r="A19" i="16"/>
  <c r="B19" i="16" s="1"/>
  <c r="A20" i="16"/>
  <c r="A21" i="16"/>
  <c r="B21" i="16" s="1"/>
  <c r="A22" i="16"/>
  <c r="A16" i="16"/>
  <c r="B16" i="16" s="1"/>
  <c r="A17" i="16"/>
  <c r="B17" i="16" s="1"/>
  <c r="A18" i="16"/>
  <c r="A15" i="16"/>
  <c r="B15" i="16" s="1"/>
  <c r="C12" i="16"/>
  <c r="C13" i="16"/>
  <c r="C14" i="16"/>
  <c r="C11" i="16"/>
  <c r="C10" i="16"/>
  <c r="C8" i="16"/>
  <c r="C9" i="16"/>
  <c r="C7" i="16"/>
  <c r="C6" i="16"/>
  <c r="C4" i="16"/>
  <c r="C5" i="16"/>
  <c r="A12" i="16"/>
  <c r="B12" i="16" s="1"/>
  <c r="A13" i="16"/>
  <c r="B13" i="16" s="1"/>
  <c r="A14" i="16"/>
  <c r="B14" i="16" s="1"/>
  <c r="A11" i="16"/>
  <c r="B11" i="16" s="1"/>
  <c r="A8" i="16"/>
  <c r="A9" i="16"/>
  <c r="B9" i="16" s="1"/>
  <c r="A10" i="16"/>
  <c r="B10" i="16" s="1"/>
  <c r="A7" i="16"/>
  <c r="B7" i="16" s="1"/>
  <c r="A5" i="16"/>
  <c r="B5" i="16" s="1"/>
  <c r="A6" i="16"/>
  <c r="B6" i="16" s="1"/>
  <c r="A3" i="16"/>
  <c r="B247" i="16" l="1"/>
  <c r="B235" i="16"/>
  <c r="B246" i="16"/>
  <c r="B215" i="16"/>
  <c r="B165" i="16"/>
  <c r="B239" i="16"/>
  <c r="B244" i="16"/>
  <c r="B44" i="16"/>
  <c r="B43" i="16"/>
  <c r="B46" i="16"/>
  <c r="B45" i="16"/>
  <c r="B41" i="16"/>
  <c r="B40" i="16"/>
  <c r="B36" i="16"/>
  <c r="B35" i="16"/>
  <c r="B34" i="16"/>
  <c r="B33" i="16"/>
  <c r="B22" i="16"/>
  <c r="A73" i="20"/>
  <c r="B73" i="20" s="1"/>
  <c r="A72" i="20"/>
  <c r="B72" i="20" s="1"/>
  <c r="A71" i="20"/>
  <c r="A70" i="20"/>
  <c r="A69" i="20"/>
  <c r="A68" i="20"/>
  <c r="A67" i="20"/>
  <c r="B67" i="20" s="1"/>
  <c r="A66" i="20"/>
  <c r="B66" i="20" s="1"/>
  <c r="A65" i="20"/>
  <c r="A64" i="20"/>
  <c r="A63" i="20"/>
  <c r="A62" i="20"/>
  <c r="A61" i="20"/>
  <c r="A60" i="20"/>
  <c r="A59" i="20"/>
  <c r="A58" i="20"/>
  <c r="A57" i="20"/>
  <c r="A56" i="20"/>
  <c r="A55" i="20"/>
  <c r="A54" i="20"/>
  <c r="A53" i="20"/>
  <c r="A52" i="20"/>
  <c r="A51" i="20"/>
  <c r="A50" i="20"/>
  <c r="A49" i="20"/>
  <c r="A48" i="20"/>
  <c r="B48" i="20" s="1"/>
  <c r="A47" i="20"/>
  <c r="B47" i="20" s="1"/>
  <c r="A46" i="20"/>
  <c r="A45" i="20"/>
  <c r="A44" i="20"/>
  <c r="B44" i="20" s="1"/>
  <c r="A43" i="20"/>
  <c r="B43" i="20" s="1"/>
  <c r="A42" i="20"/>
  <c r="B42" i="20" s="1"/>
  <c r="A41" i="20"/>
  <c r="B41" i="20" s="1"/>
  <c r="A40" i="20"/>
  <c r="B40" i="20" s="1"/>
  <c r="A39" i="20"/>
  <c r="A38" i="20"/>
  <c r="A37" i="20"/>
  <c r="A36" i="20"/>
  <c r="A35" i="20"/>
  <c r="A34" i="20"/>
  <c r="A33" i="20"/>
  <c r="A32" i="20"/>
  <c r="B32" i="20" s="1"/>
  <c r="A31" i="20"/>
  <c r="A30" i="20"/>
  <c r="A29" i="20"/>
  <c r="B29" i="20" s="1"/>
  <c r="A28" i="20"/>
  <c r="B28" i="20" s="1"/>
  <c r="A27" i="20"/>
  <c r="A26" i="20"/>
  <c r="B26" i="20" s="1"/>
  <c r="A25" i="20"/>
  <c r="A24" i="20"/>
  <c r="B24" i="20" s="1"/>
  <c r="A23" i="20"/>
  <c r="A22" i="20"/>
  <c r="B22" i="20" s="1"/>
  <c r="A21" i="20"/>
  <c r="B21" i="20" s="1"/>
  <c r="A20" i="20"/>
  <c r="B20" i="20" s="1"/>
  <c r="A19" i="20"/>
  <c r="B19" i="20" s="1"/>
  <c r="A18" i="20"/>
  <c r="A17" i="20"/>
  <c r="B17" i="20" s="1"/>
  <c r="A16" i="20"/>
  <c r="B16" i="20" s="1"/>
  <c r="A15" i="20"/>
  <c r="B15" i="20" s="1"/>
  <c r="A14" i="20"/>
  <c r="B14" i="20" s="1"/>
  <c r="A13" i="20"/>
  <c r="B13" i="20" s="1"/>
  <c r="A12" i="20"/>
  <c r="B12" i="20" s="1"/>
  <c r="A11" i="20"/>
  <c r="B11" i="20" s="1"/>
  <c r="A10" i="20"/>
  <c r="B10" i="20" s="1"/>
  <c r="A9" i="20"/>
  <c r="B9" i="20" s="1"/>
  <c r="A8" i="20"/>
  <c r="B8" i="20" s="1"/>
  <c r="A7" i="20"/>
  <c r="B7" i="20" s="1"/>
  <c r="A6" i="20"/>
  <c r="B6" i="20" s="1"/>
  <c r="A5" i="20"/>
  <c r="B5" i="20" s="1"/>
  <c r="A4" i="20"/>
  <c r="A3" i="20"/>
  <c r="B3" i="20" s="1"/>
  <c r="A42" i="12"/>
  <c r="T1" i="12"/>
  <c r="N35" i="12"/>
  <c r="B3" i="16"/>
  <c r="A48" i="12"/>
  <c r="N41" i="12"/>
  <c r="N40" i="12"/>
  <c r="N39" i="12"/>
  <c r="N38" i="12"/>
  <c r="N37" i="12"/>
  <c r="N36" i="12"/>
  <c r="N34" i="12"/>
  <c r="N33" i="12"/>
  <c r="N32" i="12"/>
  <c r="N31" i="12"/>
  <c r="K41" i="12"/>
  <c r="K40" i="12"/>
  <c r="K39" i="12"/>
  <c r="K38" i="12"/>
  <c r="K37" i="12"/>
  <c r="K36" i="12"/>
  <c r="K35" i="12"/>
  <c r="K34" i="12"/>
  <c r="K33" i="12"/>
  <c r="K32" i="12"/>
  <c r="H41" i="12"/>
  <c r="H40" i="12"/>
  <c r="H39" i="12"/>
  <c r="H38" i="12"/>
  <c r="H37" i="12"/>
  <c r="H36" i="12"/>
  <c r="H35" i="12"/>
  <c r="H34" i="12"/>
  <c r="H33" i="12"/>
  <c r="H32" i="12"/>
  <c r="E41" i="12"/>
  <c r="E40" i="12"/>
  <c r="E39" i="12"/>
  <c r="E38" i="12"/>
  <c r="E37" i="12"/>
  <c r="E36" i="12"/>
  <c r="E35" i="12"/>
  <c r="E34" i="12"/>
  <c r="E33" i="12"/>
  <c r="E32" i="12"/>
  <c r="K31" i="12"/>
  <c r="H31" i="12"/>
  <c r="E31" i="12"/>
  <c r="J73" i="14"/>
  <c r="J68" i="14"/>
  <c r="J67" i="14"/>
  <c r="J62" i="14"/>
  <c r="J61" i="14"/>
  <c r="J56" i="14"/>
  <c r="J55" i="14"/>
  <c r="J50" i="14"/>
  <c r="J49" i="14"/>
  <c r="J38" i="14"/>
  <c r="J37" i="14"/>
  <c r="J32" i="14"/>
  <c r="J31" i="14"/>
  <c r="J26" i="14"/>
  <c r="J25" i="14"/>
  <c r="J74" i="14"/>
  <c r="J72" i="14"/>
  <c r="J66" i="14"/>
  <c r="J60" i="14"/>
  <c r="J54" i="14"/>
  <c r="J48" i="14"/>
  <c r="J44" i="14"/>
  <c r="J43" i="14"/>
  <c r="J42" i="14"/>
  <c r="J36" i="14"/>
  <c r="J30" i="14"/>
  <c r="J24" i="14"/>
  <c r="J14" i="14"/>
  <c r="J13" i="14"/>
  <c r="J20" i="14"/>
  <c r="J19" i="14"/>
  <c r="J18" i="14"/>
  <c r="A71" i="14"/>
  <c r="A65" i="14"/>
  <c r="A59" i="14"/>
  <c r="A53" i="14"/>
  <c r="A47" i="14"/>
  <c r="A41" i="14"/>
  <c r="N30" i="12"/>
  <c r="K26" i="12"/>
  <c r="H26" i="12"/>
  <c r="E26" i="12"/>
  <c r="F23" i="12"/>
  <c r="S23" i="12"/>
  <c r="L23" i="12"/>
  <c r="Q23" i="12"/>
  <c r="U21" i="12"/>
  <c r="S21" i="12"/>
  <c r="P21" i="12"/>
  <c r="M21" i="12"/>
  <c r="J12" i="14"/>
  <c r="J6" i="14"/>
  <c r="A35" i="14"/>
  <c r="A29" i="14"/>
  <c r="A23" i="14"/>
  <c r="A17" i="14"/>
  <c r="A11" i="14"/>
  <c r="A5" i="14"/>
  <c r="J8" i="14"/>
  <c r="J7" i="14"/>
  <c r="K30" i="12"/>
  <c r="H30" i="12"/>
  <c r="E30" i="12"/>
  <c r="B36" i="20" l="1"/>
  <c r="B159" i="15"/>
  <c r="B178" i="15"/>
  <c r="B179" i="15"/>
  <c r="B180" i="15"/>
  <c r="B8" i="16"/>
  <c r="B30" i="16"/>
  <c r="B33" i="20"/>
  <c r="B34" i="20"/>
  <c r="B35" i="20"/>
  <c r="B31" i="20"/>
  <c r="B30" i="20"/>
  <c r="B27" i="20"/>
  <c r="B25" i="20"/>
  <c r="B18" i="20"/>
  <c r="B171" i="15"/>
  <c r="B49" i="20"/>
  <c r="B50" i="20"/>
  <c r="B60" i="20"/>
  <c r="B61" i="20"/>
  <c r="B51" i="20"/>
  <c r="B52" i="20"/>
  <c r="B53" i="20"/>
  <c r="B58" i="20"/>
  <c r="B59" i="20"/>
  <c r="B54" i="20"/>
  <c r="B55" i="20"/>
  <c r="B56" i="20"/>
  <c r="B62" i="20"/>
  <c r="B57" i="20"/>
  <c r="B63" i="20"/>
  <c r="B64" i="20"/>
  <c r="B65" i="20"/>
  <c r="B71" i="20"/>
  <c r="B68" i="20"/>
  <c r="B69" i="20"/>
  <c r="B70" i="20"/>
  <c r="B37" i="20"/>
  <c r="B38" i="20"/>
  <c r="B39" i="20"/>
  <c r="B45" i="20"/>
  <c r="B46" i="20"/>
  <c r="B23" i="20"/>
  <c r="B4" i="20"/>
  <c r="B141" i="15" l="1"/>
  <c r="B143" i="15"/>
  <c r="B139" i="15"/>
  <c r="B153" i="16"/>
  <c r="B164" i="15"/>
  <c r="B165" i="15"/>
  <c r="B150" i="15"/>
  <c r="B150" i="16"/>
  <c r="B163" i="15"/>
  <c r="B142" i="15"/>
  <c r="B172" i="15"/>
  <c r="B184" i="16"/>
  <c r="B146" i="15"/>
  <c r="B145" i="15"/>
  <c r="B154" i="15"/>
  <c r="B155" i="15"/>
  <c r="B144" i="15"/>
  <c r="B156" i="15"/>
  <c r="B169" i="15"/>
  <c r="B162" i="15"/>
  <c r="B148" i="15"/>
  <c r="B160" i="15"/>
  <c r="B147" i="15"/>
  <c r="B20" i="16"/>
  <c r="B153" i="15"/>
  <c r="B167" i="15"/>
  <c r="B151" i="15"/>
  <c r="B168" i="15"/>
  <c r="B140" i="15"/>
  <c r="B161" i="15"/>
  <c r="B152" i="15"/>
  <c r="B158" i="15"/>
  <c r="B173" i="15"/>
  <c r="B157" i="15"/>
  <c r="B47" i="16"/>
  <c r="B18" i="16"/>
  <c r="B170" i="15"/>
  <c r="B149" i="15"/>
  <c r="B166" i="15"/>
  <c r="B4" i="16"/>
  <c r="B174" i="15"/>
  <c r="B177" i="15"/>
  <c r="B176" i="15"/>
  <c r="B181" i="15"/>
  <c r="B182" i="15"/>
  <c r="B175" i="15"/>
  <c r="A134" i="15" l="1"/>
  <c r="Y133" i="15"/>
  <c r="M134" i="15"/>
  <c r="M132" i="15"/>
  <c r="A132" i="15"/>
  <c r="Y134" i="15"/>
  <c r="A133" i="15"/>
  <c r="M133" i="15"/>
  <c r="Y132" i="15"/>
  <c r="I18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yakuzaishi</author>
    <author>usagi</author>
  </authors>
  <commentList>
    <comment ref="H21" authorId="0" shapeId="0" xr:uid="{5003F73F-D57E-4752-9FA9-358E5973A554}">
      <text>
        <r>
          <rPr>
            <b/>
            <sz val="9"/>
            <color indexed="81"/>
            <rFont val="MS P ゴシック"/>
            <family val="3"/>
            <charset val="128"/>
          </rPr>
          <t>聞き取りシートに入力すると反映されます</t>
        </r>
      </text>
    </comment>
    <comment ref="U21" authorId="1" shapeId="0" xr:uid="{AEE5F81B-1325-4028-AFDE-194787D2FE07}">
      <text>
        <r>
          <rPr>
            <b/>
            <sz val="9"/>
            <color indexed="81"/>
            <rFont val="MS P ゴシック"/>
            <family val="3"/>
            <charset val="128"/>
          </rPr>
          <t>聞き取りシートに入力すると対応者が反映されます</t>
        </r>
      </text>
    </comment>
    <comment ref="S23" authorId="1" shapeId="0" xr:uid="{6ED1FF20-C25D-42C7-9118-8A099862CC43}">
      <text>
        <r>
          <rPr>
            <b/>
            <sz val="9"/>
            <color indexed="81"/>
            <rFont val="MS P ゴシック"/>
            <family val="3"/>
            <charset val="128"/>
          </rPr>
          <t>聞き取りシートに入力すると聞き取り方法が反映されます</t>
        </r>
      </text>
    </comment>
    <comment ref="H26" authorId="1" shapeId="0" xr:uid="{7ECF8B3D-78EC-4D42-B88E-851FB9B3AC7C}">
      <text>
        <r>
          <rPr>
            <b/>
            <sz val="9"/>
            <color indexed="81"/>
            <rFont val="MS P ゴシック"/>
            <family val="3"/>
            <charset val="128"/>
          </rPr>
          <t>聞き取りシートに入力すると服薬状況が反映されます</t>
        </r>
      </text>
    </comment>
    <comment ref="K26" authorId="1" shapeId="0" xr:uid="{3063D133-FD98-478C-A902-6EDCD55BFF4A}">
      <text>
        <r>
          <rPr>
            <b/>
            <sz val="9"/>
            <color indexed="81"/>
            <rFont val="MS P ゴシック"/>
            <family val="3"/>
            <charset val="128"/>
          </rPr>
          <t>聞き取りシートに入力すると服薬情報の詳細が反映されます</t>
        </r>
      </text>
    </comment>
    <comment ref="M30" authorId="1" shapeId="0" xr:uid="{3E996943-98B2-4CB2-B81F-40F9EFA0C576}">
      <text>
        <r>
          <rPr>
            <b/>
            <sz val="9"/>
            <color indexed="81"/>
            <rFont val="MS P ゴシック"/>
            <family val="3"/>
            <charset val="128"/>
          </rPr>
          <t>聞き取りシートに入力すると発現状況が反映されます</t>
        </r>
      </text>
    </comment>
    <comment ref="N30" authorId="0" shapeId="0" xr:uid="{28BB6830-FD8B-4FFE-85F2-3ADAB3E855D2}">
      <text>
        <r>
          <rPr>
            <b/>
            <sz val="9"/>
            <color indexed="81"/>
            <rFont val="MS P ゴシック"/>
            <family val="3"/>
            <charset val="128"/>
          </rPr>
          <t>聞き取りシートに入力すると反映されます</t>
        </r>
      </text>
    </comment>
    <comment ref="A42" authorId="0" shapeId="0" xr:uid="{E05ACF40-D5C0-4188-B78D-D7E0EC8F39B9}">
      <text>
        <r>
          <rPr>
            <b/>
            <sz val="9"/>
            <color indexed="81"/>
            <rFont val="MS P ゴシック"/>
            <family val="3"/>
            <charset val="128"/>
          </rPr>
          <t>聞き取りシートに入力すると反映されます</t>
        </r>
      </text>
    </comment>
    <comment ref="A48" authorId="0" shapeId="0" xr:uid="{8F10C52F-D416-47D7-AEBE-7C7D0CE4FD6C}">
      <text>
        <r>
          <rPr>
            <b/>
            <sz val="9"/>
            <color indexed="81"/>
            <rFont val="MS P ゴシック"/>
            <family val="3"/>
            <charset val="128"/>
          </rPr>
          <t>聞き取りシートに入力すると反映されます</t>
        </r>
      </text>
    </comment>
  </commentList>
</comments>
</file>

<file path=xl/sharedStrings.xml><?xml version="1.0" encoding="utf-8"?>
<sst xmlns="http://schemas.openxmlformats.org/spreadsheetml/2006/main" count="5363" uniqueCount="1142">
  <si>
    <t>服薬情報提供書（外来がん薬物療法）</t>
    <rPh sb="0" eb="4">
      <t>フクヤクジョウホウ</t>
    </rPh>
    <rPh sb="4" eb="7">
      <t>テイキョウショ</t>
    </rPh>
    <rPh sb="8" eb="10">
      <t>ガイライ</t>
    </rPh>
    <rPh sb="12" eb="16">
      <t>ヤクブツリョウホウ</t>
    </rPh>
    <phoneticPr fontId="1"/>
  </si>
  <si>
    <t>がん薬物療法において「即時性は低い情報であるが情報提供した方が望ましい」と判断される内容を報告して下さい。
情報提供書は疑義照会には使用できません。即時性の高い内容は疑義照会票を使用して下さい。
主治医へ情報提供することに関して患者の同意を得た上で報告して下さい。</t>
    <rPh sb="2" eb="6">
      <t>ヤクブツリョウホウ</t>
    </rPh>
    <phoneticPr fontId="1"/>
  </si>
  <si>
    <t>処方医
(担当医)</t>
    <rPh sb="0" eb="3">
      <t>ショホウイ</t>
    </rPh>
    <rPh sb="5" eb="8">
      <t>タントウイ</t>
    </rPh>
    <phoneticPr fontId="1"/>
  </si>
  <si>
    <t>報告日</t>
    <rPh sb="0" eb="3">
      <t>ホウコクビ</t>
    </rPh>
    <phoneticPr fontId="1"/>
  </si>
  <si>
    <t>患者名</t>
    <rPh sb="0" eb="3">
      <t>カンジャメイ</t>
    </rPh>
    <phoneticPr fontId="1"/>
  </si>
  <si>
    <t>処方箋
発行日</t>
    <rPh sb="0" eb="3">
      <t>ショホウセン</t>
    </rPh>
    <rPh sb="4" eb="7">
      <t>ハッコウビ</t>
    </rPh>
    <phoneticPr fontId="1"/>
  </si>
  <si>
    <t>生年月日</t>
    <rPh sb="0" eb="4">
      <t>セイネンガッピ</t>
    </rPh>
    <phoneticPr fontId="1"/>
  </si>
  <si>
    <t>保険薬局名</t>
    <rPh sb="0" eb="2">
      <t>ホケン</t>
    </rPh>
    <rPh sb="2" eb="4">
      <t>ヤッキョク</t>
    </rPh>
    <rPh sb="4" eb="5">
      <t>メイ</t>
    </rPh>
    <phoneticPr fontId="1"/>
  </si>
  <si>
    <t>薬剤師</t>
    <rPh sb="0" eb="3">
      <t>ヤクザイシ</t>
    </rPh>
    <phoneticPr fontId="1"/>
  </si>
  <si>
    <t>薬局
電話番号</t>
    <rPh sb="0" eb="2">
      <t>ヤッキョク</t>
    </rPh>
    <rPh sb="3" eb="5">
      <t>デンワ</t>
    </rPh>
    <rPh sb="5" eb="7">
      <t>バンゴウ</t>
    </rPh>
    <phoneticPr fontId="1"/>
  </si>
  <si>
    <t>薬局
FAX番号</t>
    <rPh sb="0" eb="2">
      <t>ヤッキョク</t>
    </rPh>
    <rPh sb="6" eb="8">
      <t>バンゴウ</t>
    </rPh>
    <phoneticPr fontId="1"/>
  </si>
  <si>
    <t>聞き取り日</t>
    <rPh sb="0" eb="1">
      <t>キ</t>
    </rPh>
    <rPh sb="2" eb="3">
      <t>ト</t>
    </rPh>
    <rPh sb="4" eb="5">
      <t>ビ</t>
    </rPh>
    <phoneticPr fontId="1"/>
  </si>
  <si>
    <t>対応者</t>
    <rPh sb="0" eb="3">
      <t>タイオウシャ</t>
    </rPh>
    <phoneticPr fontId="1"/>
  </si>
  <si>
    <t>服薬状況</t>
    <rPh sb="0" eb="4">
      <t>フクヤクジョウキョウ</t>
    </rPh>
    <phoneticPr fontId="1"/>
  </si>
  <si>
    <t>主な副作用</t>
    <rPh sb="0" eb="1">
      <t>オモ</t>
    </rPh>
    <rPh sb="2" eb="5">
      <t>フクサヨウ</t>
    </rPh>
    <phoneticPr fontId="1"/>
  </si>
  <si>
    <t>発現状況</t>
    <rPh sb="0" eb="4">
      <t>ハツゲンジョウキョウ</t>
    </rPh>
    <phoneticPr fontId="1"/>
  </si>
  <si>
    <t>詳細</t>
    <rPh sb="0" eb="2">
      <t>ショウサイ</t>
    </rPh>
    <phoneticPr fontId="1"/>
  </si>
  <si>
    <t>食欲不振</t>
    <rPh sb="0" eb="4">
      <t>ショクヨクフシン</t>
    </rPh>
    <phoneticPr fontId="1"/>
  </si>
  <si>
    <t>悪心</t>
    <rPh sb="0" eb="2">
      <t>オシン</t>
    </rPh>
    <phoneticPr fontId="1"/>
  </si>
  <si>
    <t>嘔吐</t>
    <rPh sb="0" eb="2">
      <t>オウト</t>
    </rPh>
    <phoneticPr fontId="1"/>
  </si>
  <si>
    <t>口内炎</t>
    <rPh sb="0" eb="3">
      <t>コウナイエン</t>
    </rPh>
    <phoneticPr fontId="1"/>
  </si>
  <si>
    <t>味覚異常</t>
    <rPh sb="0" eb="4">
      <t>ミカクイジョウ</t>
    </rPh>
    <phoneticPr fontId="1"/>
  </si>
  <si>
    <t>下痢</t>
    <rPh sb="0" eb="2">
      <t>ゲリ</t>
    </rPh>
    <phoneticPr fontId="1"/>
  </si>
  <si>
    <t>便秘</t>
    <rPh sb="0" eb="2">
      <t>ベンピ</t>
    </rPh>
    <phoneticPr fontId="1"/>
  </si>
  <si>
    <t>倦怠感</t>
    <rPh sb="0" eb="3">
      <t>ケンタイカン</t>
    </rPh>
    <phoneticPr fontId="1"/>
  </si>
  <si>
    <t>浮腫</t>
    <rPh sb="0" eb="2">
      <t>フシュ</t>
    </rPh>
    <phoneticPr fontId="1"/>
  </si>
  <si>
    <t>しびれ</t>
    <phoneticPr fontId="1"/>
  </si>
  <si>
    <t>≪提案≫</t>
    <rPh sb="1" eb="3">
      <t>テイアン</t>
    </rPh>
    <phoneticPr fontId="1"/>
  </si>
  <si>
    <t>先生</t>
    <rPh sb="0" eb="2">
      <t>センセイ</t>
    </rPh>
    <phoneticPr fontId="1"/>
  </si>
  <si>
    <t>年</t>
    <rPh sb="0" eb="1">
      <t>ネン</t>
    </rPh>
    <phoneticPr fontId="1"/>
  </si>
  <si>
    <t>月</t>
    <rPh sb="0" eb="1">
      <t>ツキ</t>
    </rPh>
    <phoneticPr fontId="1"/>
  </si>
  <si>
    <t>日</t>
    <rPh sb="0" eb="1">
      <t>ニチ</t>
    </rPh>
    <phoneticPr fontId="1"/>
  </si>
  <si>
    <t>月</t>
    <rPh sb="0" eb="1">
      <t>ガツ</t>
    </rPh>
    <phoneticPr fontId="1"/>
  </si>
  <si>
    <t>日</t>
    <rPh sb="0" eb="1">
      <t>ヒ</t>
    </rPh>
    <phoneticPr fontId="1"/>
  </si>
  <si>
    <t>様</t>
    <rPh sb="0" eb="1">
      <t>サマ</t>
    </rPh>
    <phoneticPr fontId="1"/>
  </si>
  <si>
    <t>発熱</t>
    <rPh sb="0" eb="2">
      <t>ハツネツ</t>
    </rPh>
    <phoneticPr fontId="1"/>
  </si>
  <si>
    <t>吃逆</t>
    <rPh sb="0" eb="2">
      <t>キツギャク</t>
    </rPh>
    <phoneticPr fontId="1"/>
  </si>
  <si>
    <t>高血圧</t>
    <rPh sb="0" eb="3">
      <t>コウケツアツ</t>
    </rPh>
    <phoneticPr fontId="1"/>
  </si>
  <si>
    <t>脱毛</t>
    <rPh sb="0" eb="2">
      <t>ダツモウ</t>
    </rPh>
    <phoneticPr fontId="1"/>
  </si>
  <si>
    <t>口渇</t>
    <rPh sb="0" eb="2">
      <t>コウカツ</t>
    </rPh>
    <phoneticPr fontId="1"/>
  </si>
  <si>
    <t>息切れ</t>
    <rPh sb="0" eb="2">
      <t>イキギ</t>
    </rPh>
    <phoneticPr fontId="1"/>
  </si>
  <si>
    <t>咳</t>
    <rPh sb="0" eb="1">
      <t>セキ</t>
    </rPh>
    <phoneticPr fontId="1"/>
  </si>
  <si>
    <t>動悸</t>
    <rPh sb="0" eb="2">
      <t>ドウキ</t>
    </rPh>
    <phoneticPr fontId="1"/>
  </si>
  <si>
    <t>皮膚乾燥</t>
    <rPh sb="0" eb="4">
      <t>ヒフカンソウ</t>
    </rPh>
    <phoneticPr fontId="1"/>
  </si>
  <si>
    <t>爪囲炎</t>
    <rPh sb="0" eb="3">
      <t>ソウイエン</t>
    </rPh>
    <phoneticPr fontId="1"/>
  </si>
  <si>
    <t>名前</t>
    <rPh sb="0" eb="2">
      <t>ナマエ</t>
    </rPh>
    <phoneticPr fontId="1"/>
  </si>
  <si>
    <t>方法</t>
    <rPh sb="0" eb="2">
      <t>ホウホウ</t>
    </rPh>
    <phoneticPr fontId="1"/>
  </si>
  <si>
    <t>本人</t>
    <rPh sb="0" eb="2">
      <t>ホンニン</t>
    </rPh>
    <phoneticPr fontId="1"/>
  </si>
  <si>
    <t>家族</t>
    <rPh sb="0" eb="2">
      <t>カゾク</t>
    </rPh>
    <phoneticPr fontId="1"/>
  </si>
  <si>
    <t>電話フォロー</t>
    <rPh sb="0" eb="2">
      <t>デンワ</t>
    </rPh>
    <phoneticPr fontId="1"/>
  </si>
  <si>
    <t>来局時</t>
    <rPh sb="0" eb="3">
      <t>ライキョクジ</t>
    </rPh>
    <phoneticPr fontId="1"/>
  </si>
  <si>
    <t>良好</t>
    <rPh sb="0" eb="2">
      <t>リョウコウ</t>
    </rPh>
    <phoneticPr fontId="1"/>
  </si>
  <si>
    <t>不良</t>
    <rPh sb="0" eb="2">
      <t>フリョウ</t>
    </rPh>
    <phoneticPr fontId="1"/>
  </si>
  <si>
    <t>ある</t>
    <phoneticPr fontId="1"/>
  </si>
  <si>
    <t>◆食欲不振はありましたか？</t>
    <rPh sb="1" eb="5">
      <t>ショクヨクフシン</t>
    </rPh>
    <phoneticPr fontId="1"/>
  </si>
  <si>
    <t>◆吐き気はありましたか？</t>
    <rPh sb="1" eb="2">
      <t>ハ</t>
    </rPh>
    <rPh sb="3" eb="4">
      <t>ケ</t>
    </rPh>
    <phoneticPr fontId="1"/>
  </si>
  <si>
    <t>◆嘔吐はありましたか？</t>
    <rPh sb="1" eb="3">
      <t>オウト</t>
    </rPh>
    <phoneticPr fontId="1"/>
  </si>
  <si>
    <t>◆口内炎はありましたか？</t>
    <rPh sb="1" eb="4">
      <t>コウナイエン</t>
    </rPh>
    <phoneticPr fontId="1"/>
  </si>
  <si>
    <t>◆味覚に変化はありましたか？</t>
    <rPh sb="1" eb="3">
      <t>ミカク</t>
    </rPh>
    <rPh sb="4" eb="6">
      <t>ヘンカ</t>
    </rPh>
    <phoneticPr fontId="1"/>
  </si>
  <si>
    <t>◆倦怠感、だるさはありましたか？</t>
    <rPh sb="1" eb="4">
      <t>ケンタイカン</t>
    </rPh>
    <phoneticPr fontId="1"/>
  </si>
  <si>
    <t>ない</t>
    <phoneticPr fontId="1"/>
  </si>
  <si>
    <t>G1</t>
    <phoneticPr fontId="1"/>
  </si>
  <si>
    <t>G2</t>
    <phoneticPr fontId="1"/>
  </si>
  <si>
    <t>G3</t>
    <phoneticPr fontId="1"/>
  </si>
  <si>
    <t>メモ</t>
    <phoneticPr fontId="1"/>
  </si>
  <si>
    <t>(</t>
    <phoneticPr fontId="1"/>
  </si>
  <si>
    <t>)</t>
    <phoneticPr fontId="1"/>
  </si>
  <si>
    <t>-</t>
    <phoneticPr fontId="1"/>
  </si>
  <si>
    <t>聞き取り方法</t>
    <rPh sb="0" eb="1">
      <t>キ</t>
    </rPh>
    <rPh sb="2" eb="3">
      <t>ト</t>
    </rPh>
    <rPh sb="4" eb="6">
      <t>ホウホウ</t>
    </rPh>
    <phoneticPr fontId="1"/>
  </si>
  <si>
    <t>◆下痢はありましたか？</t>
    <rPh sb="1" eb="3">
      <t>ゲリ</t>
    </rPh>
    <phoneticPr fontId="1"/>
  </si>
  <si>
    <t>1日の排便回数が0～3回増えた</t>
    <rPh sb="1" eb="2">
      <t>ニチ</t>
    </rPh>
    <rPh sb="3" eb="7">
      <t>ハイベンカイスウ</t>
    </rPh>
    <rPh sb="11" eb="12">
      <t>カイ</t>
    </rPh>
    <rPh sb="12" eb="13">
      <t>フ</t>
    </rPh>
    <phoneticPr fontId="1"/>
  </si>
  <si>
    <t>1日の排便回数が4～6回増えた</t>
    <rPh sb="1" eb="2">
      <t>ニチ</t>
    </rPh>
    <rPh sb="3" eb="7">
      <t>ハイベンカイスウ</t>
    </rPh>
    <rPh sb="11" eb="12">
      <t>カイ</t>
    </rPh>
    <rPh sb="12" eb="13">
      <t>フ</t>
    </rPh>
    <phoneticPr fontId="1"/>
  </si>
  <si>
    <t>1日の排便回数が7回以上増えた</t>
    <rPh sb="1" eb="2">
      <t>ニチ</t>
    </rPh>
    <rPh sb="3" eb="7">
      <t>ハイベンカイスウ</t>
    </rPh>
    <rPh sb="9" eb="12">
      <t>カイイジョウ</t>
    </rPh>
    <rPh sb="12" eb="13">
      <t>フ</t>
    </rPh>
    <phoneticPr fontId="1"/>
  </si>
  <si>
    <t>◆便秘はありましたか？</t>
    <rPh sb="1" eb="3">
      <t>ベンピ</t>
    </rPh>
    <phoneticPr fontId="1"/>
  </si>
  <si>
    <t>◆浮腫、むくみはありましたか？</t>
    <rPh sb="1" eb="3">
      <t>フシュ</t>
    </rPh>
    <phoneticPr fontId="1"/>
  </si>
  <si>
    <t>◆発熱はありましたか？</t>
    <rPh sb="1" eb="3">
      <t>ハツネツ</t>
    </rPh>
    <phoneticPr fontId="1"/>
  </si>
  <si>
    <t>◆関節の痛みや筋肉痛がありましたか？</t>
    <rPh sb="1" eb="3">
      <t>カンセツ</t>
    </rPh>
    <rPh sb="4" eb="5">
      <t>イタ</t>
    </rPh>
    <rPh sb="7" eb="10">
      <t>キンニクツウ</t>
    </rPh>
    <phoneticPr fontId="1"/>
  </si>
  <si>
    <t>◆自由記載（上記症状の詳細や、上記以外の症状などをご記載ください）</t>
    <rPh sb="1" eb="5">
      <t>ジユウキサイ</t>
    </rPh>
    <rPh sb="6" eb="10">
      <t>ジョウキショウジョウ</t>
    </rPh>
    <rPh sb="11" eb="13">
      <t>ショウサイ</t>
    </rPh>
    <rPh sb="15" eb="19">
      <t>ジョウキイガイ</t>
    </rPh>
    <rPh sb="20" eb="22">
      <t>ショウジョウ</t>
    </rPh>
    <rPh sb="26" eb="28">
      <t>キサイ</t>
    </rPh>
    <phoneticPr fontId="1"/>
  </si>
  <si>
    <t>◆提案　※薬剤師が記載して下さい</t>
    <rPh sb="1" eb="3">
      <t>テイアン</t>
    </rPh>
    <rPh sb="5" eb="8">
      <t>ヤクザイシ</t>
    </rPh>
    <rPh sb="9" eb="11">
      <t>キサイ</t>
    </rPh>
    <rPh sb="13" eb="14">
      <t>クダ</t>
    </rPh>
    <phoneticPr fontId="1"/>
  </si>
  <si>
    <t>◆しゃっくりはありましたか？</t>
    <phoneticPr fontId="1"/>
  </si>
  <si>
    <t>身の回りの日常生活に支障がある(ほとんど動けない)</t>
    <rPh sb="0" eb="1">
      <t>ミ</t>
    </rPh>
    <rPh sb="2" eb="3">
      <t>マワ</t>
    </rPh>
    <rPh sb="5" eb="9">
      <t>ニチジョウセイカツ</t>
    </rPh>
    <rPh sb="10" eb="12">
      <t>シショウ</t>
    </rPh>
    <rPh sb="20" eb="21">
      <t>ウゴ</t>
    </rPh>
    <phoneticPr fontId="1"/>
  </si>
  <si>
    <t>便秘薬を定期的に使用すると排便がある</t>
    <rPh sb="0" eb="3">
      <t>ベンピヤク</t>
    </rPh>
    <rPh sb="4" eb="7">
      <t>テイキテキ</t>
    </rPh>
    <rPh sb="8" eb="10">
      <t>シヨウ</t>
    </rPh>
    <rPh sb="13" eb="15">
      <t>ハイベン</t>
    </rPh>
    <phoneticPr fontId="1"/>
  </si>
  <si>
    <t>便秘薬を使用しなくても、または頓用で使用すると排便があった</t>
    <rPh sb="4" eb="6">
      <t>シヨウ</t>
    </rPh>
    <rPh sb="23" eb="25">
      <t>ハイベン</t>
    </rPh>
    <phoneticPr fontId="1"/>
  </si>
  <si>
    <t>便秘薬を定期的に使用しても排便がなかった</t>
    <rPh sb="0" eb="3">
      <t>ベンピヤク</t>
    </rPh>
    <rPh sb="4" eb="7">
      <t>テイキテキ</t>
    </rPh>
    <rPh sb="8" eb="10">
      <t>シヨウ</t>
    </rPh>
    <rPh sb="13" eb="15">
      <t>ハイベン</t>
    </rPh>
    <phoneticPr fontId="1"/>
  </si>
  <si>
    <t>食事量は変わらない</t>
    <rPh sb="0" eb="3">
      <t>ショクジリョウ</t>
    </rPh>
    <rPh sb="4" eb="5">
      <t>カ</t>
    </rPh>
    <phoneticPr fontId="1"/>
  </si>
  <si>
    <t>食事量が減っている</t>
    <rPh sb="0" eb="3">
      <t>ショクジリョウ</t>
    </rPh>
    <rPh sb="4" eb="5">
      <t>ヘ</t>
    </rPh>
    <phoneticPr fontId="1"/>
  </si>
  <si>
    <t>食事が全くとれない</t>
    <rPh sb="0" eb="2">
      <t>ショクジ</t>
    </rPh>
    <rPh sb="3" eb="4">
      <t>マッタ</t>
    </rPh>
    <phoneticPr fontId="1"/>
  </si>
  <si>
    <t>②</t>
    <phoneticPr fontId="1"/>
  </si>
  <si>
    <t>聞き取り項目</t>
    <rPh sb="0" eb="1">
      <t>キ</t>
    </rPh>
    <rPh sb="2" eb="3">
      <t>ト</t>
    </rPh>
    <rPh sb="4" eb="6">
      <t>コウモク</t>
    </rPh>
    <phoneticPr fontId="1"/>
  </si>
  <si>
    <t>薬剤名</t>
    <rPh sb="0" eb="3">
      <t>ヤクザイメイ</t>
    </rPh>
    <phoneticPr fontId="1"/>
  </si>
  <si>
    <t>◆アルキル化薬◆</t>
    <rPh sb="5" eb="6">
      <t>カ</t>
    </rPh>
    <rPh sb="6" eb="7">
      <t>ヤク</t>
    </rPh>
    <phoneticPr fontId="1"/>
  </si>
  <si>
    <t>①</t>
    <phoneticPr fontId="1"/>
  </si>
  <si>
    <t>使用薬剤を選択してください。</t>
  </si>
  <si>
    <t>③</t>
    <phoneticPr fontId="1"/>
  </si>
  <si>
    <t>副作用項目</t>
    <rPh sb="0" eb="5">
      <t>フクサヨウコウモク</t>
    </rPh>
    <phoneticPr fontId="1"/>
  </si>
  <si>
    <t>↓の▼を押して、(すべて選択)のチェックを外してから｢〇｣にチェックを入れてください。</t>
    <rPh sb="4" eb="5">
      <t>オ</t>
    </rPh>
    <rPh sb="12" eb="14">
      <t>センタク</t>
    </rPh>
    <rPh sb="21" eb="22">
      <t>ハズ</t>
    </rPh>
    <rPh sb="35" eb="36">
      <t>イ</t>
    </rPh>
    <phoneticPr fontId="1"/>
  </si>
  <si>
    <t>現在の項目数は</t>
    <rPh sb="0" eb="2">
      <t>ゲンザイ</t>
    </rPh>
    <rPh sb="3" eb="6">
      <t>コウモクスウ</t>
    </rPh>
    <phoneticPr fontId="1"/>
  </si>
  <si>
    <t>シクロホスファミド</t>
    <phoneticPr fontId="1"/>
  </si>
  <si>
    <r>
      <t>趣味や外出など身の回り</t>
    </r>
    <r>
      <rPr>
        <u/>
        <sz val="11"/>
        <color theme="1"/>
        <rFont val="游ゴシック"/>
        <family val="3"/>
        <charset val="128"/>
        <scheme val="minor"/>
      </rPr>
      <t>以外</t>
    </r>
    <r>
      <rPr>
        <sz val="11"/>
        <color theme="1"/>
        <rFont val="游ゴシック"/>
        <family val="2"/>
        <charset val="128"/>
        <scheme val="minor"/>
      </rPr>
      <t>の日常生活に支障がある</t>
    </r>
    <rPh sb="0" eb="2">
      <t>シュミ</t>
    </rPh>
    <rPh sb="3" eb="5">
      <t>ガイシュツ</t>
    </rPh>
    <rPh sb="7" eb="8">
      <t>ミ</t>
    </rPh>
    <rPh sb="9" eb="10">
      <t>マワ</t>
    </rPh>
    <rPh sb="11" eb="13">
      <t>イガイ</t>
    </rPh>
    <rPh sb="14" eb="18">
      <t>ニチジョウセイカツ</t>
    </rPh>
    <rPh sb="19" eb="21">
      <t>シショウ</t>
    </rPh>
    <phoneticPr fontId="1"/>
  </si>
  <si>
    <r>
      <t>趣味や外出など身の回り</t>
    </r>
    <r>
      <rPr>
        <u/>
        <sz val="11"/>
        <color theme="1"/>
        <rFont val="游ゴシック"/>
        <family val="3"/>
        <charset val="128"/>
        <scheme val="minor"/>
      </rPr>
      <t>以外</t>
    </r>
    <r>
      <rPr>
        <sz val="11"/>
        <color theme="1"/>
        <rFont val="游ゴシック"/>
        <family val="2"/>
        <charset val="128"/>
        <scheme val="minor"/>
      </rPr>
      <t>の日常生活に支障がある</t>
    </r>
    <rPh sb="0" eb="2">
      <t>シュミ</t>
    </rPh>
    <rPh sb="3" eb="5">
      <t>ガイシュツ</t>
    </rPh>
    <rPh sb="7" eb="8">
      <t>ミ</t>
    </rPh>
    <rPh sb="9" eb="10">
      <t>マワ</t>
    </rPh>
    <rPh sb="11" eb="13">
      <t>イガイ</t>
    </rPh>
    <rPh sb="14" eb="16">
      <t>ニチジョウ</t>
    </rPh>
    <rPh sb="16" eb="18">
      <t>セイカツ</t>
    </rPh>
    <rPh sb="19" eb="21">
      <t>シショウ</t>
    </rPh>
    <phoneticPr fontId="1"/>
  </si>
  <si>
    <t>身の回りの日常生活に支障がある(箸が使えない等)</t>
    <rPh sb="0" eb="1">
      <t>ミ</t>
    </rPh>
    <rPh sb="2" eb="3">
      <t>マワ</t>
    </rPh>
    <rPh sb="5" eb="9">
      <t>ニチジョウセイカツ</t>
    </rPh>
    <rPh sb="10" eb="12">
      <t>シショウ</t>
    </rPh>
    <rPh sb="16" eb="17">
      <t>ハシ</t>
    </rPh>
    <rPh sb="18" eb="19">
      <t>ツカ</t>
    </rPh>
    <rPh sb="22" eb="23">
      <t>ナド</t>
    </rPh>
    <phoneticPr fontId="1"/>
  </si>
  <si>
    <t>身の回りの日常生活に支障がある</t>
    <rPh sb="0" eb="1">
      <t>ミ</t>
    </rPh>
    <rPh sb="2" eb="3">
      <t>マワ</t>
    </rPh>
    <rPh sb="5" eb="7">
      <t>ニチジョウ</t>
    </rPh>
    <rPh sb="7" eb="9">
      <t>セイカツ</t>
    </rPh>
    <rPh sb="10" eb="12">
      <t>シショウ</t>
    </rPh>
    <phoneticPr fontId="1"/>
  </si>
  <si>
    <t>普段の食事が食べられる</t>
    <rPh sb="0" eb="2">
      <t>フダン</t>
    </rPh>
    <rPh sb="3" eb="5">
      <t>ショクジ</t>
    </rPh>
    <rPh sb="6" eb="7">
      <t>タ</t>
    </rPh>
    <phoneticPr fontId="1"/>
  </si>
  <si>
    <t>食事内容の変更が必要</t>
    <rPh sb="0" eb="4">
      <t>ショクジナイヨウ</t>
    </rPh>
    <rPh sb="5" eb="7">
      <t>ヘンコウ</t>
    </rPh>
    <rPh sb="8" eb="10">
      <t>ヒツヨウ</t>
    </rPh>
    <phoneticPr fontId="1"/>
  </si>
  <si>
    <t>食事が食べられない</t>
    <rPh sb="0" eb="2">
      <t>ショクジ</t>
    </rPh>
    <rPh sb="3" eb="4">
      <t>タ</t>
    </rPh>
    <phoneticPr fontId="1"/>
  </si>
  <si>
    <t>普段の生活に変わりはない</t>
    <rPh sb="0" eb="2">
      <t>フダン</t>
    </rPh>
    <rPh sb="3" eb="5">
      <t>セイカツ</t>
    </rPh>
    <rPh sb="6" eb="7">
      <t>カ</t>
    </rPh>
    <phoneticPr fontId="1"/>
  </si>
  <si>
    <t>身の回りの日常生活に支障がある(しゃっくりで眠れない等)</t>
    <rPh sb="0" eb="1">
      <t>ミ</t>
    </rPh>
    <rPh sb="2" eb="3">
      <t>マワ</t>
    </rPh>
    <rPh sb="5" eb="7">
      <t>ニチジョウ</t>
    </rPh>
    <rPh sb="7" eb="9">
      <t>セイカツ</t>
    </rPh>
    <rPh sb="10" eb="12">
      <t>シショウ</t>
    </rPh>
    <rPh sb="22" eb="23">
      <t>ネム</t>
    </rPh>
    <rPh sb="26" eb="27">
      <t>ナド</t>
    </rPh>
    <phoneticPr fontId="1"/>
  </si>
  <si>
    <t>◆口腔内が乾燥していましたか？</t>
    <rPh sb="1" eb="4">
      <t>コウクウナイ</t>
    </rPh>
    <rPh sb="5" eb="7">
      <t>カンソウ</t>
    </rPh>
    <phoneticPr fontId="1"/>
  </si>
  <si>
    <t>食事内容の変更が必要</t>
    <phoneticPr fontId="1"/>
  </si>
  <si>
    <t>◆息切れがありましたか？</t>
    <rPh sb="1" eb="3">
      <t>イキギ</t>
    </rPh>
    <phoneticPr fontId="1"/>
  </si>
  <si>
    <t>走ったり運動をすると息切れがある</t>
    <rPh sb="0" eb="1">
      <t>ハシ</t>
    </rPh>
    <rPh sb="4" eb="6">
      <t>ウンドウ</t>
    </rPh>
    <rPh sb="10" eb="12">
      <t>イキギ</t>
    </rPh>
    <phoneticPr fontId="1"/>
  </si>
  <si>
    <t>◆咳がありましたか？</t>
    <rPh sb="1" eb="2">
      <t>セキ</t>
    </rPh>
    <phoneticPr fontId="1"/>
  </si>
  <si>
    <t>軽度の症状</t>
    <rPh sb="0" eb="2">
      <t>ケイド</t>
    </rPh>
    <rPh sb="3" eb="5">
      <t>ショウジョウ</t>
    </rPh>
    <phoneticPr fontId="1"/>
  </si>
  <si>
    <t>高度の症状で身の回りの日常生活に支障がある</t>
    <rPh sb="0" eb="2">
      <t>コウド</t>
    </rPh>
    <rPh sb="3" eb="5">
      <t>ショウジョウ</t>
    </rPh>
    <phoneticPr fontId="1"/>
  </si>
  <si>
    <t>中等度の症状で外出など身の回り以外の日常生活に支障がある</t>
    <rPh sb="0" eb="3">
      <t>チュウトウド</t>
    </rPh>
    <rPh sb="4" eb="6">
      <t>ショウジョウ</t>
    </rPh>
    <phoneticPr fontId="1"/>
  </si>
  <si>
    <t>◆脱毛がありましたか？</t>
    <rPh sb="1" eb="3">
      <t>ダツモウ</t>
    </rPh>
    <phoneticPr fontId="1"/>
  </si>
  <si>
    <t>近くで見るとわかる程度の脱毛</t>
    <rPh sb="0" eb="1">
      <t>チカ</t>
    </rPh>
    <rPh sb="12" eb="14">
      <t>ダツモウ</t>
    </rPh>
    <phoneticPr fontId="1"/>
  </si>
  <si>
    <t>ウィッグ等が必要となる程度の脱毛</t>
    <rPh sb="4" eb="5">
      <t>ナド</t>
    </rPh>
    <rPh sb="6" eb="8">
      <t>ヒツヨウ</t>
    </rPh>
    <rPh sb="11" eb="13">
      <t>テイド</t>
    </rPh>
    <rPh sb="14" eb="16">
      <t>ダツモウ</t>
    </rPh>
    <phoneticPr fontId="1"/>
  </si>
  <si>
    <t>狭い範囲(全身の10%未満)で皮疹がある</t>
    <rPh sb="0" eb="1">
      <t>セマ</t>
    </rPh>
    <rPh sb="2" eb="4">
      <t>ハンイ</t>
    </rPh>
    <rPh sb="5" eb="7">
      <t>ゼンシン</t>
    </rPh>
    <rPh sb="11" eb="13">
      <t>ミマン</t>
    </rPh>
    <rPh sb="15" eb="17">
      <t>ヒシン</t>
    </rPh>
    <phoneticPr fontId="1"/>
  </si>
  <si>
    <t>広い範囲で皮疹があり、身の回りの日常生活に支障がある</t>
    <rPh sb="0" eb="1">
      <t>ヒロ</t>
    </rPh>
    <rPh sb="2" eb="4">
      <t>ハンイ</t>
    </rPh>
    <rPh sb="5" eb="7">
      <t>ヒシン</t>
    </rPh>
    <rPh sb="11" eb="12">
      <t>ミ</t>
    </rPh>
    <rPh sb="13" eb="14">
      <t>マワ</t>
    </rPh>
    <rPh sb="16" eb="20">
      <t>ニチジョウセイカツ</t>
    </rPh>
    <rPh sb="21" eb="23">
      <t>シショウ</t>
    </rPh>
    <phoneticPr fontId="1"/>
  </si>
  <si>
    <t>◆皮膚の乾燥はありましたか？【範囲の目安】頭部9%,上肢9%×2,下肢18%×2,体幹片面18%</t>
    <rPh sb="1" eb="3">
      <t>ヒフ</t>
    </rPh>
    <rPh sb="4" eb="6">
      <t>カンソウ</t>
    </rPh>
    <phoneticPr fontId="1"/>
  </si>
  <si>
    <t>狭い範囲(全身の10%未満)で乾燥がある</t>
    <rPh sb="0" eb="1">
      <t>セマ</t>
    </rPh>
    <rPh sb="2" eb="4">
      <t>ハンイ</t>
    </rPh>
    <rPh sb="5" eb="7">
      <t>ゼンシン</t>
    </rPh>
    <rPh sb="11" eb="13">
      <t>ミマン</t>
    </rPh>
    <rPh sb="15" eb="17">
      <t>カンソウ</t>
    </rPh>
    <phoneticPr fontId="1"/>
  </si>
  <si>
    <t>広い範囲で乾燥があり、紅斑や痒みを伴う</t>
    <rPh sb="0" eb="1">
      <t>ヒロ</t>
    </rPh>
    <rPh sb="2" eb="4">
      <t>ハンイ</t>
    </rPh>
    <rPh sb="5" eb="7">
      <t>カンソウ</t>
    </rPh>
    <rPh sb="11" eb="13">
      <t>コウハン</t>
    </rPh>
    <rPh sb="14" eb="15">
      <t>カユ</t>
    </rPh>
    <rPh sb="17" eb="18">
      <t>トモナ</t>
    </rPh>
    <phoneticPr fontId="1"/>
  </si>
  <si>
    <t>広い範囲で乾燥・痒みがあり、身の回りの日常生活に支障がある</t>
    <rPh sb="0" eb="1">
      <t>ヒロ</t>
    </rPh>
    <rPh sb="2" eb="4">
      <t>ハンイ</t>
    </rPh>
    <rPh sb="5" eb="7">
      <t>カンソウ</t>
    </rPh>
    <rPh sb="8" eb="9">
      <t>カユ</t>
    </rPh>
    <rPh sb="14" eb="15">
      <t>ミ</t>
    </rPh>
    <rPh sb="16" eb="17">
      <t>マワ</t>
    </rPh>
    <rPh sb="19" eb="23">
      <t>ニチジョウセイカツ</t>
    </rPh>
    <rPh sb="24" eb="26">
      <t>シショウ</t>
    </rPh>
    <phoneticPr fontId="1"/>
  </si>
  <si>
    <t>◆爪の周りが赤く腫れるなどの炎症がありましたか？</t>
    <rPh sb="1" eb="2">
      <t>ツメ</t>
    </rPh>
    <rPh sb="3" eb="4">
      <t>マワ</t>
    </rPh>
    <rPh sb="6" eb="7">
      <t>アカ</t>
    </rPh>
    <rPh sb="8" eb="9">
      <t>ハ</t>
    </rPh>
    <rPh sb="14" eb="16">
      <t>エンショウ</t>
    </rPh>
    <phoneticPr fontId="1"/>
  </si>
  <si>
    <t>炎症はあるが軽度の症状</t>
    <rPh sb="0" eb="2">
      <t>エンショウ</t>
    </rPh>
    <rPh sb="6" eb="8">
      <t>ケイド</t>
    </rPh>
    <rPh sb="9" eb="11">
      <t>ショウジョウ</t>
    </rPh>
    <phoneticPr fontId="1"/>
  </si>
  <si>
    <t>痛みを伴い、身の回り以外の日常生活に支障がある</t>
    <rPh sb="0" eb="1">
      <t>イタ</t>
    </rPh>
    <rPh sb="3" eb="4">
      <t>トモナ</t>
    </rPh>
    <rPh sb="6" eb="7">
      <t>ミ</t>
    </rPh>
    <rPh sb="8" eb="9">
      <t>マワ</t>
    </rPh>
    <rPh sb="10" eb="12">
      <t>イガイ</t>
    </rPh>
    <rPh sb="13" eb="17">
      <t>ニチジョウセイカツ</t>
    </rPh>
    <rPh sb="18" eb="20">
      <t>シショウ</t>
    </rPh>
    <phoneticPr fontId="1"/>
  </si>
  <si>
    <r>
      <t>広い範囲で皮疹があり、身の回り</t>
    </r>
    <r>
      <rPr>
        <u/>
        <sz val="11"/>
        <color theme="1"/>
        <rFont val="游ゴシック"/>
        <family val="3"/>
        <charset val="128"/>
        <scheme val="minor"/>
      </rPr>
      <t>以外</t>
    </r>
    <r>
      <rPr>
        <sz val="11"/>
        <color theme="1"/>
        <rFont val="游ゴシック"/>
        <family val="2"/>
        <charset val="128"/>
        <scheme val="minor"/>
      </rPr>
      <t>の日常生活に支障がある</t>
    </r>
    <rPh sb="0" eb="1">
      <t>ヒロ</t>
    </rPh>
    <rPh sb="2" eb="4">
      <t>ハンイ</t>
    </rPh>
    <rPh sb="5" eb="7">
      <t>ヒシン</t>
    </rPh>
    <phoneticPr fontId="1"/>
  </si>
  <si>
    <t>痛みを伴う高度の炎症があり、身の回りの日常生活に支障がある</t>
    <rPh sb="0" eb="1">
      <t>イタ</t>
    </rPh>
    <rPh sb="3" eb="4">
      <t>トモナ</t>
    </rPh>
    <rPh sb="5" eb="7">
      <t>コウド</t>
    </rPh>
    <rPh sb="8" eb="10">
      <t>エンショウ</t>
    </rPh>
    <rPh sb="14" eb="15">
      <t>ミ</t>
    </rPh>
    <rPh sb="16" eb="17">
      <t>マワ</t>
    </rPh>
    <rPh sb="19" eb="23">
      <t>ニチジョウセイカツ</t>
    </rPh>
    <rPh sb="24" eb="26">
      <t>シショウ</t>
    </rPh>
    <phoneticPr fontId="1"/>
  </si>
  <si>
    <t>◆血圧が高くなりましたか？</t>
    <rPh sb="1" eb="3">
      <t>ケツアツ</t>
    </rPh>
    <rPh sb="4" eb="5">
      <t>タカ</t>
    </rPh>
    <phoneticPr fontId="1"/>
  </si>
  <si>
    <t>収縮期血圧120～139mmHgまたは拡張期血圧80～89mmHg</t>
    <rPh sb="0" eb="5">
      <t>シュウシュクキケツアツ</t>
    </rPh>
    <rPh sb="19" eb="24">
      <t>カクチョウキケツアツ</t>
    </rPh>
    <phoneticPr fontId="1"/>
  </si>
  <si>
    <t>収縮期血圧140～159mmHgまたは拡張期血圧90～99mmHg</t>
    <rPh sb="0" eb="5">
      <t>シュウシュクキケツアツ</t>
    </rPh>
    <rPh sb="19" eb="24">
      <t>カクチョウキケツアツ</t>
    </rPh>
    <phoneticPr fontId="1"/>
  </si>
  <si>
    <t>収縮期血圧160mmHg以上または拡張期血圧100mmHg以上</t>
    <rPh sb="0" eb="5">
      <t>シュウシュクキケツアツ</t>
    </rPh>
    <rPh sb="12" eb="14">
      <t>イジョウ</t>
    </rPh>
    <rPh sb="17" eb="22">
      <t>カクチョウキケツアツ</t>
    </rPh>
    <rPh sb="29" eb="31">
      <t>イジョウ</t>
    </rPh>
    <phoneticPr fontId="1"/>
  </si>
  <si>
    <t>イホスファミド</t>
  </si>
  <si>
    <t>ベンダムスチン</t>
    <phoneticPr fontId="1"/>
  </si>
  <si>
    <t>メルファラン</t>
    <phoneticPr fontId="1"/>
  </si>
  <si>
    <t>ストレプトゾシン</t>
    <phoneticPr fontId="1"/>
  </si>
  <si>
    <t>ニムスチン</t>
    <phoneticPr fontId="1"/>
  </si>
  <si>
    <t>ラニムスチン</t>
    <phoneticPr fontId="1"/>
  </si>
  <si>
    <t>ダカルバジン</t>
    <phoneticPr fontId="1"/>
  </si>
  <si>
    <t>デモゾロミド</t>
    <phoneticPr fontId="1"/>
  </si>
  <si>
    <t>◆代謝拮抗薬◆</t>
    <rPh sb="1" eb="6">
      <t>タイシャキッコウヤク</t>
    </rPh>
    <phoneticPr fontId="1"/>
  </si>
  <si>
    <t>エノシタビン</t>
    <phoneticPr fontId="1"/>
  </si>
  <si>
    <t>ゲムシタビン</t>
    <phoneticPr fontId="1"/>
  </si>
  <si>
    <t>シタラビン</t>
    <phoneticPr fontId="1"/>
  </si>
  <si>
    <t>フルオロウラシル</t>
    <phoneticPr fontId="1"/>
  </si>
  <si>
    <t>プララトレキサート</t>
    <phoneticPr fontId="1"/>
  </si>
  <si>
    <t>ペメトレキセド</t>
    <phoneticPr fontId="1"/>
  </si>
  <si>
    <t>メトトレキサート</t>
    <phoneticPr fontId="1"/>
  </si>
  <si>
    <t>アザシチジン</t>
    <phoneticPr fontId="1"/>
  </si>
  <si>
    <t>◆抗腫瘍性抗生物質◆</t>
    <rPh sb="1" eb="5">
      <t>コウシュヨウセイ</t>
    </rPh>
    <rPh sb="5" eb="9">
      <t>コウセイブッシツ</t>
    </rPh>
    <phoneticPr fontId="1"/>
  </si>
  <si>
    <t>アクラルビシン</t>
    <phoneticPr fontId="1"/>
  </si>
  <si>
    <t>アムルビシン</t>
    <phoneticPr fontId="1"/>
  </si>
  <si>
    <t>イダルビシン</t>
    <phoneticPr fontId="1"/>
  </si>
  <si>
    <t>エピルビシン</t>
    <phoneticPr fontId="1"/>
  </si>
  <si>
    <t>ダウノルビシン</t>
    <phoneticPr fontId="1"/>
  </si>
  <si>
    <t>ドキソルビシン</t>
    <phoneticPr fontId="1"/>
  </si>
  <si>
    <t>ピラルビシン</t>
    <phoneticPr fontId="1"/>
  </si>
  <si>
    <t>ﾘﾎﾟｿｰﾑ化ﾄｷｿﾙﾋﾞｼﾝ</t>
    <rPh sb="6" eb="7">
      <t>カ</t>
    </rPh>
    <phoneticPr fontId="1"/>
  </si>
  <si>
    <t>ミトキサントロン</t>
    <phoneticPr fontId="1"/>
  </si>
  <si>
    <t>アクチノマイシンD</t>
    <phoneticPr fontId="1"/>
  </si>
  <si>
    <t>ブレオマイシン</t>
    <phoneticPr fontId="1"/>
  </si>
  <si>
    <t>マイトマイシンC</t>
    <phoneticPr fontId="1"/>
  </si>
  <si>
    <t>◆植物アルカロイド◆</t>
    <rPh sb="1" eb="3">
      <t>ショクブツ</t>
    </rPh>
    <phoneticPr fontId="1"/>
  </si>
  <si>
    <t>ｱﾙﾌﾞﾐﾝ懸濁型ﾊﾟｸﾘﾀｷｾﾙ</t>
    <rPh sb="6" eb="9">
      <t>ケンダクガタ</t>
    </rPh>
    <phoneticPr fontId="1"/>
  </si>
  <si>
    <t>カバジタキセル</t>
    <phoneticPr fontId="1"/>
  </si>
  <si>
    <t>ドセタキセル</t>
    <phoneticPr fontId="1"/>
  </si>
  <si>
    <t>パクリタキセル</t>
    <phoneticPr fontId="1"/>
  </si>
  <si>
    <t>イリノテカン</t>
    <phoneticPr fontId="1"/>
  </si>
  <si>
    <t>ノギテカン</t>
    <phoneticPr fontId="1"/>
  </si>
  <si>
    <t>エトポシド</t>
    <phoneticPr fontId="1"/>
  </si>
  <si>
    <t>ビノレルビン</t>
    <phoneticPr fontId="1"/>
  </si>
  <si>
    <t>ビンクリスチン</t>
    <phoneticPr fontId="1"/>
  </si>
  <si>
    <t>ビンブラスチン</t>
    <phoneticPr fontId="1"/>
  </si>
  <si>
    <t>エリブリン</t>
    <phoneticPr fontId="1"/>
  </si>
  <si>
    <t>◆白金製剤◆</t>
    <rPh sb="1" eb="5">
      <t>ハッキンセイザイ</t>
    </rPh>
    <phoneticPr fontId="1"/>
  </si>
  <si>
    <t>オキサリプラチン</t>
    <phoneticPr fontId="1"/>
  </si>
  <si>
    <t>カルボプラチン</t>
    <phoneticPr fontId="1"/>
  </si>
  <si>
    <t>シスプラチン</t>
    <phoneticPr fontId="1"/>
  </si>
  <si>
    <t>ネダプラチン</t>
    <phoneticPr fontId="1"/>
  </si>
  <si>
    <t>◆抗体薬◆</t>
    <rPh sb="1" eb="4">
      <t>コウタイヤク</t>
    </rPh>
    <phoneticPr fontId="1"/>
  </si>
  <si>
    <t>リツキシマブ</t>
    <phoneticPr fontId="1"/>
  </si>
  <si>
    <t>トラスツズマブ</t>
    <phoneticPr fontId="1"/>
  </si>
  <si>
    <t>ペルツズマブ</t>
    <phoneticPr fontId="1"/>
  </si>
  <si>
    <t>ﾄﾗｽﾂｽﾞﾏﾌﾞｴﾑﾀﾝｼﾝ</t>
    <phoneticPr fontId="1"/>
  </si>
  <si>
    <t>ベバシズマブ</t>
    <phoneticPr fontId="1"/>
  </si>
  <si>
    <t>ｱﾌﾘﾍﾞﾙｾﾌﾟﾄﾍﾞｰﾀ</t>
    <phoneticPr fontId="1"/>
  </si>
  <si>
    <t>ラムシルマブ</t>
    <phoneticPr fontId="1"/>
  </si>
  <si>
    <t>セツキシマブ</t>
    <phoneticPr fontId="1"/>
  </si>
  <si>
    <t>パニツムマブ</t>
    <phoneticPr fontId="1"/>
  </si>
  <si>
    <t>オビヌツズマブ</t>
    <phoneticPr fontId="1"/>
  </si>
  <si>
    <t>ダラツムマブ</t>
    <phoneticPr fontId="1"/>
  </si>
  <si>
    <t>エロツズマブ</t>
    <phoneticPr fontId="1"/>
  </si>
  <si>
    <t>ｲﾉﾂｽﾞﾏﾌﾞｵｿﾞｶﾞﾏｲｼﾝ</t>
    <phoneticPr fontId="1"/>
  </si>
  <si>
    <t>ﾌﾞﾚﾝﾂｷｼﾏﾌﾞﾍﾞﾄﾞﾁﾝ</t>
    <phoneticPr fontId="1"/>
  </si>
  <si>
    <t>◆小分子化合物◆</t>
    <rPh sb="1" eb="7">
      <t>ショウブンシカゴウブツ</t>
    </rPh>
    <phoneticPr fontId="1"/>
  </si>
  <si>
    <t>ロミデプシン</t>
    <phoneticPr fontId="1"/>
  </si>
  <si>
    <t>テムシロリムス</t>
    <phoneticPr fontId="1"/>
  </si>
  <si>
    <t>カルフィルゾミブ</t>
    <phoneticPr fontId="1"/>
  </si>
  <si>
    <t>ボルテゾミブ</t>
    <phoneticPr fontId="1"/>
  </si>
  <si>
    <t>◆免疫チェックポイント阻害薬◆</t>
    <rPh sb="1" eb="3">
      <t>メンエキ</t>
    </rPh>
    <rPh sb="11" eb="14">
      <t>ソガイヤク</t>
    </rPh>
    <phoneticPr fontId="1"/>
  </si>
  <si>
    <t>ニボルマブ</t>
    <phoneticPr fontId="1"/>
  </si>
  <si>
    <t>ペムブロリズマブ</t>
    <phoneticPr fontId="1"/>
  </si>
  <si>
    <t>アテゾリズマブ</t>
    <phoneticPr fontId="1"/>
  </si>
  <si>
    <t>アベルマブ</t>
    <phoneticPr fontId="1"/>
  </si>
  <si>
    <t>デュルバルマブ</t>
    <phoneticPr fontId="1"/>
  </si>
  <si>
    <t>イピリムマブ</t>
    <phoneticPr fontId="1"/>
  </si>
  <si>
    <t>◆その他◆</t>
    <rPh sb="3" eb="4">
      <t>タ</t>
    </rPh>
    <phoneticPr fontId="1"/>
  </si>
  <si>
    <t>L-アスパラギナーゼ</t>
    <phoneticPr fontId="1"/>
  </si>
  <si>
    <t>三酸化ヒ素</t>
    <rPh sb="0" eb="3">
      <t>サンサンカ</t>
    </rPh>
    <rPh sb="4" eb="5">
      <t>ソ</t>
    </rPh>
    <phoneticPr fontId="1"/>
  </si>
  <si>
    <t>です</t>
    <phoneticPr fontId="1"/>
  </si>
  <si>
    <t>※情報提供書の副作用欄は12項目までです。</t>
    <rPh sb="1" eb="6">
      <t>ジョウホウテイキョウショ</t>
    </rPh>
    <rPh sb="7" eb="11">
      <t>フクサヨウラン</t>
    </rPh>
    <rPh sb="14" eb="16">
      <t>コウモク</t>
    </rPh>
    <phoneticPr fontId="1"/>
  </si>
  <si>
    <t>適宜必要な項目のみコピーし、入りきらない分は自由記載欄へ記載をお願いします。</t>
    <rPh sb="0" eb="2">
      <t>テキギ</t>
    </rPh>
    <rPh sb="2" eb="4">
      <t>ヒツヨウ</t>
    </rPh>
    <rPh sb="5" eb="7">
      <t>コウモク</t>
    </rPh>
    <rPh sb="14" eb="15">
      <t>ハイ</t>
    </rPh>
    <rPh sb="20" eb="21">
      <t>ブン</t>
    </rPh>
    <rPh sb="22" eb="27">
      <t>ジユウキサイラン</t>
    </rPh>
    <rPh sb="28" eb="30">
      <t>キサイ</t>
    </rPh>
    <rPh sb="32" eb="33">
      <t>ネガ</t>
    </rPh>
    <phoneticPr fontId="1"/>
  </si>
  <si>
    <t>表示されている副作用項目をコピーし、情報提供書の「主な副作用」欄へ貼り付けます。</t>
    <rPh sb="0" eb="2">
      <t>ヒョウジ</t>
    </rPh>
    <rPh sb="7" eb="12">
      <t>フクサヨウコウモク</t>
    </rPh>
    <rPh sb="18" eb="23">
      <t>ジョウホウテイキョウショ</t>
    </rPh>
    <rPh sb="25" eb="26">
      <t>オモ</t>
    </rPh>
    <rPh sb="27" eb="30">
      <t>フクサヨウ</t>
    </rPh>
    <rPh sb="31" eb="32">
      <t>ラン</t>
    </rPh>
    <rPh sb="33" eb="34">
      <t>ハ</t>
    </rPh>
    <rPh sb="35" eb="36">
      <t>ツ</t>
    </rPh>
    <phoneticPr fontId="1"/>
  </si>
  <si>
    <t>尿に血が混じっていたり、排尿時痛があるなど、</t>
    <rPh sb="0" eb="1">
      <t>ニョウ</t>
    </rPh>
    <rPh sb="2" eb="3">
      <t>チ</t>
    </rPh>
    <rPh sb="4" eb="5">
      <t>マ</t>
    </rPh>
    <rPh sb="12" eb="16">
      <t>ハイニョウジツウ</t>
    </rPh>
    <phoneticPr fontId="1"/>
  </si>
  <si>
    <t>排尿に関して異常があれば下のメモ欄へ記載してください。</t>
    <phoneticPr fontId="1"/>
  </si>
  <si>
    <t>皮疹</t>
    <phoneticPr fontId="1"/>
  </si>
  <si>
    <t>◆皮疹や発疹がありましたか？【範囲の目安】頭部9%,上肢9%×2,下肢18%×2,体幹片面18%</t>
    <rPh sb="1" eb="3">
      <t>ヒシン</t>
    </rPh>
    <rPh sb="4" eb="6">
      <t>ホッシン</t>
    </rPh>
    <phoneticPr fontId="1"/>
  </si>
  <si>
    <t>眼の異常</t>
    <rPh sb="0" eb="1">
      <t>メ</t>
    </rPh>
    <rPh sb="2" eb="4">
      <t>イジョウ</t>
    </rPh>
    <phoneticPr fontId="1"/>
  </si>
  <si>
    <t>◆目の異常はありましたか？</t>
    <rPh sb="1" eb="2">
      <t>メ</t>
    </rPh>
    <rPh sb="3" eb="5">
      <t>イジョウ</t>
    </rPh>
    <phoneticPr fontId="1"/>
  </si>
  <si>
    <t>目が見えにくくなったり、結膜炎になるなど、</t>
    <rPh sb="0" eb="1">
      <t>メ</t>
    </rPh>
    <rPh sb="2" eb="3">
      <t>ミ</t>
    </rPh>
    <rPh sb="12" eb="15">
      <t>ケツマクエン</t>
    </rPh>
    <phoneticPr fontId="1"/>
  </si>
  <si>
    <t>目に異常があれば下のメモ欄へ記載して下さい。</t>
    <rPh sb="0" eb="1">
      <t>メ</t>
    </rPh>
    <rPh sb="2" eb="4">
      <t>イジョウ</t>
    </rPh>
    <rPh sb="8" eb="9">
      <t>シタ</t>
    </rPh>
    <rPh sb="12" eb="13">
      <t>ラン</t>
    </rPh>
    <rPh sb="14" eb="16">
      <t>キサイ</t>
    </rPh>
    <rPh sb="18" eb="19">
      <t>クダ</t>
    </rPh>
    <phoneticPr fontId="1"/>
  </si>
  <si>
    <t>手足症候群</t>
    <rPh sb="0" eb="5">
      <t>テアシショウコウグン</t>
    </rPh>
    <phoneticPr fontId="1"/>
  </si>
  <si>
    <t>◆手のひらや足の裏に腫れや痛み、しびれなどの症状はありましたか？</t>
    <rPh sb="1" eb="2">
      <t>テ</t>
    </rPh>
    <rPh sb="6" eb="7">
      <t>アシ</t>
    </rPh>
    <rPh sb="8" eb="9">
      <t>ウラ</t>
    </rPh>
    <rPh sb="10" eb="11">
      <t>ハ</t>
    </rPh>
    <rPh sb="13" eb="14">
      <t>イタ</t>
    </rPh>
    <rPh sb="22" eb="24">
      <t>ショウジョウ</t>
    </rPh>
    <phoneticPr fontId="1"/>
  </si>
  <si>
    <t>赤くなっているが症状は軽度で痛みはない</t>
    <rPh sb="0" eb="1">
      <t>アカ</t>
    </rPh>
    <rPh sb="8" eb="10">
      <t>ショウジョウ</t>
    </rPh>
    <rPh sb="11" eb="13">
      <t>ケイド</t>
    </rPh>
    <rPh sb="14" eb="15">
      <t>イタ</t>
    </rPh>
    <phoneticPr fontId="1"/>
  </si>
  <si>
    <t>強い痛みを伴い、身の回りの日常生活に支障がある</t>
    <rPh sb="0" eb="1">
      <t>ツヨ</t>
    </rPh>
    <rPh sb="2" eb="3">
      <t>イタ</t>
    </rPh>
    <rPh sb="5" eb="6">
      <t>トモナ</t>
    </rPh>
    <rPh sb="8" eb="9">
      <t>ミ</t>
    </rPh>
    <rPh sb="10" eb="11">
      <t>マワ</t>
    </rPh>
    <rPh sb="13" eb="17">
      <t>ニチジョウセイカツ</t>
    </rPh>
    <rPh sb="18" eb="20">
      <t>シショウ</t>
    </rPh>
    <phoneticPr fontId="1"/>
  </si>
  <si>
    <t>耳の異常</t>
    <rPh sb="0" eb="1">
      <t>ミミ</t>
    </rPh>
    <rPh sb="2" eb="4">
      <t>イジョウ</t>
    </rPh>
    <phoneticPr fontId="1"/>
  </si>
  <si>
    <t>◆耳の異常はありましたか？</t>
    <rPh sb="1" eb="2">
      <t>ミミ</t>
    </rPh>
    <rPh sb="3" eb="5">
      <t>イジョウ</t>
    </rPh>
    <phoneticPr fontId="1"/>
  </si>
  <si>
    <t>音が聞こえにくくなったり、</t>
    <rPh sb="0" eb="1">
      <t>オト</t>
    </rPh>
    <rPh sb="2" eb="3">
      <t>キ</t>
    </rPh>
    <phoneticPr fontId="1"/>
  </si>
  <si>
    <t>耳に異常があれば下のメモ欄へ記載して下さい。</t>
    <rPh sb="0" eb="1">
      <t>ミミ</t>
    </rPh>
    <rPh sb="2" eb="4">
      <t>イジョウ</t>
    </rPh>
    <rPh sb="8" eb="9">
      <t>シタ</t>
    </rPh>
    <rPh sb="12" eb="13">
      <t>ラン</t>
    </rPh>
    <rPh sb="14" eb="16">
      <t>キサイ</t>
    </rPh>
    <rPh sb="18" eb="19">
      <t>クダ</t>
    </rPh>
    <phoneticPr fontId="1"/>
  </si>
  <si>
    <t>腹痛</t>
    <rPh sb="0" eb="2">
      <t>フクツウ</t>
    </rPh>
    <phoneticPr fontId="1"/>
  </si>
  <si>
    <t>◆腹痛はありましたか？</t>
    <rPh sb="1" eb="3">
      <t>フクツウ</t>
    </rPh>
    <phoneticPr fontId="1"/>
  </si>
  <si>
    <t>詳細を下のメモ欄へ記載して下さい。</t>
    <rPh sb="0" eb="2">
      <t>ショウサイ</t>
    </rPh>
    <rPh sb="3" eb="4">
      <t>シタ</t>
    </rPh>
    <rPh sb="7" eb="8">
      <t>ラン</t>
    </rPh>
    <rPh sb="9" eb="11">
      <t>キサイ</t>
    </rPh>
    <rPh sb="13" eb="14">
      <t>クダ</t>
    </rPh>
    <phoneticPr fontId="1"/>
  </si>
  <si>
    <t>症状の程度や、お腹を押したときに痛むかどうか、など</t>
    <rPh sb="0" eb="2">
      <t>ショウジョウ</t>
    </rPh>
    <rPh sb="3" eb="5">
      <t>テイド</t>
    </rPh>
    <rPh sb="8" eb="9">
      <t>ナカ</t>
    </rPh>
    <rPh sb="10" eb="11">
      <t>オ</t>
    </rPh>
    <rPh sb="16" eb="17">
      <t>イタ</t>
    </rPh>
    <phoneticPr fontId="1"/>
  </si>
  <si>
    <t>血管痛</t>
    <rPh sb="0" eb="3">
      <t>ケッカンツウ</t>
    </rPh>
    <phoneticPr fontId="1"/>
  </si>
  <si>
    <t>◆点滴中や点滴後に血管に沿って痛みがありましたか？</t>
    <rPh sb="1" eb="3">
      <t>テンテキ</t>
    </rPh>
    <rPh sb="3" eb="4">
      <t>チュウ</t>
    </rPh>
    <rPh sb="5" eb="7">
      <t>テンテキ</t>
    </rPh>
    <rPh sb="7" eb="8">
      <t>ゴ</t>
    </rPh>
    <rPh sb="9" eb="11">
      <t>ケッカン</t>
    </rPh>
    <rPh sb="12" eb="13">
      <t>ソ</t>
    </rPh>
    <rPh sb="15" eb="16">
      <t>イタ</t>
    </rPh>
    <phoneticPr fontId="1"/>
  </si>
  <si>
    <t>血管に沿って痛みや炎症があった場合は、</t>
    <rPh sb="0" eb="2">
      <t>ケッカン</t>
    </rPh>
    <rPh sb="3" eb="4">
      <t>ソ</t>
    </rPh>
    <rPh sb="6" eb="7">
      <t>イタ</t>
    </rPh>
    <rPh sb="9" eb="11">
      <t>エンショウ</t>
    </rPh>
    <rPh sb="15" eb="17">
      <t>バアイ</t>
    </rPh>
    <phoneticPr fontId="1"/>
  </si>
  <si>
    <t>発現時期や症状について下のメモ欄へ記載して下さい。</t>
    <rPh sb="0" eb="4">
      <t>ハツゲンジキ</t>
    </rPh>
    <rPh sb="5" eb="7">
      <t>ショウジョウ</t>
    </rPh>
    <rPh sb="17" eb="19">
      <t>キサイ</t>
    </rPh>
    <rPh sb="21" eb="22">
      <t>クダ</t>
    </rPh>
    <phoneticPr fontId="1"/>
  </si>
  <si>
    <t>出血</t>
    <rPh sb="0" eb="2">
      <t>シュッケツ</t>
    </rPh>
    <phoneticPr fontId="1"/>
  </si>
  <si>
    <t>症状があれば、どこからの出血か、容易に止血可能であったかなど、</t>
    <rPh sb="0" eb="2">
      <t>ショウジョウ</t>
    </rPh>
    <rPh sb="12" eb="14">
      <t>シュッケツ</t>
    </rPh>
    <rPh sb="16" eb="18">
      <t>ヨウイ</t>
    </rPh>
    <rPh sb="19" eb="21">
      <t>シケツ</t>
    </rPh>
    <rPh sb="21" eb="23">
      <t>カノウ</t>
    </rPh>
    <phoneticPr fontId="1"/>
  </si>
  <si>
    <t>◆排尿時の異常はありましたか？</t>
    <rPh sb="1" eb="4">
      <t>ハイニョウジ</t>
    </rPh>
    <rPh sb="5" eb="7">
      <t>イジョウ</t>
    </rPh>
    <phoneticPr fontId="1"/>
  </si>
  <si>
    <t>排尿時の異常</t>
    <rPh sb="0" eb="3">
      <t>ハイニョウジ</t>
    </rPh>
    <rPh sb="4" eb="6">
      <t>イジョウ</t>
    </rPh>
    <phoneticPr fontId="1"/>
  </si>
  <si>
    <t>各施設にあわせたメンテナンス方法</t>
    <rPh sb="0" eb="1">
      <t>カク</t>
    </rPh>
    <rPh sb="1" eb="3">
      <t>シセツ</t>
    </rPh>
    <rPh sb="14" eb="16">
      <t>ホウホウ</t>
    </rPh>
    <phoneticPr fontId="1"/>
  </si>
  <si>
    <t>◆「主な副作用」の項目を変更したい◆</t>
    <rPh sb="2" eb="3">
      <t>オモ</t>
    </rPh>
    <rPh sb="4" eb="5">
      <t>フク</t>
    </rPh>
    <rPh sb="5" eb="7">
      <t>サヨウ</t>
    </rPh>
    <rPh sb="9" eb="11">
      <t>コウモク</t>
    </rPh>
    <rPh sb="12" eb="14">
      <t>ヘンコウ</t>
    </rPh>
    <phoneticPr fontId="1"/>
  </si>
  <si>
    <t>副作用</t>
    <rPh sb="0" eb="1">
      <t>フク</t>
    </rPh>
    <rPh sb="1" eb="3">
      <t>サヨウ</t>
    </rPh>
    <phoneticPr fontId="1"/>
  </si>
  <si>
    <t>聞き取りシート質問</t>
    <rPh sb="0" eb="1">
      <t>キ</t>
    </rPh>
    <rPh sb="2" eb="3">
      <t>ト</t>
    </rPh>
    <rPh sb="7" eb="9">
      <t>シツモン</t>
    </rPh>
    <phoneticPr fontId="1"/>
  </si>
  <si>
    <t>◆「主な副作用」の項目を追加したい◆</t>
    <rPh sb="2" eb="3">
      <t>オモ</t>
    </rPh>
    <rPh sb="4" eb="7">
      <t>フクサヨウ</t>
    </rPh>
    <rPh sb="9" eb="11">
      <t>コウモク</t>
    </rPh>
    <rPh sb="12" eb="14">
      <t>ツイカ</t>
    </rPh>
    <phoneticPr fontId="1"/>
  </si>
  <si>
    <t>◆聞き取りシートの質問内容、選択肢の内容を変更したい◆</t>
    <rPh sb="1" eb="2">
      <t>キ</t>
    </rPh>
    <rPh sb="3" eb="4">
      <t>ト</t>
    </rPh>
    <rPh sb="9" eb="13">
      <t>シツモンナイヨウ</t>
    </rPh>
    <rPh sb="14" eb="17">
      <t>センタクシ</t>
    </rPh>
    <rPh sb="18" eb="20">
      <t>ナイヨウ</t>
    </rPh>
    <rPh sb="21" eb="23">
      <t>ヘンコウ</t>
    </rPh>
    <phoneticPr fontId="1"/>
  </si>
  <si>
    <t>◆薬剤毎の副作用項目を変更したい◆</t>
    <rPh sb="1" eb="4">
      <t>ヤクザイゴト</t>
    </rPh>
    <rPh sb="5" eb="10">
      <t>フクサヨウコウモク</t>
    </rPh>
    <rPh sb="11" eb="13">
      <t>ヘンコウ</t>
    </rPh>
    <phoneticPr fontId="1"/>
  </si>
  <si>
    <t>【聞き取りシートDB】のB列に質問内容が、C～E列に選択肢の内容があるため、書き換える。</t>
    <rPh sb="1" eb="2">
      <t>キ</t>
    </rPh>
    <rPh sb="3" eb="4">
      <t>ト</t>
    </rPh>
    <rPh sb="13" eb="14">
      <t>レツ</t>
    </rPh>
    <rPh sb="15" eb="19">
      <t>シツモンナイヨウ</t>
    </rPh>
    <rPh sb="24" eb="25">
      <t>レツ</t>
    </rPh>
    <rPh sb="26" eb="29">
      <t>センタクシ</t>
    </rPh>
    <rPh sb="30" eb="32">
      <t>ナイヨウ</t>
    </rPh>
    <rPh sb="38" eb="39">
      <t>カ</t>
    </rPh>
    <rPh sb="40" eb="41">
      <t>カ</t>
    </rPh>
    <phoneticPr fontId="1"/>
  </si>
  <si>
    <t>①【聞き取りシートDB】のA列に主な副作用の項目があるため、書き換える。→【情報提供書(がん)】の「主な副作用」の選択肢が変更される。</t>
    <rPh sb="2" eb="3">
      <t>キ</t>
    </rPh>
    <rPh sb="4" eb="5">
      <t>ト</t>
    </rPh>
    <rPh sb="14" eb="15">
      <t>レツ</t>
    </rPh>
    <rPh sb="16" eb="17">
      <t>オモ</t>
    </rPh>
    <rPh sb="18" eb="21">
      <t>フクサヨウ</t>
    </rPh>
    <rPh sb="22" eb="24">
      <t>コウモク</t>
    </rPh>
    <rPh sb="30" eb="31">
      <t>カ</t>
    </rPh>
    <rPh sb="32" eb="33">
      <t>カ</t>
    </rPh>
    <rPh sb="38" eb="43">
      <t>ジョウホウテイキョウショ</t>
    </rPh>
    <rPh sb="50" eb="51">
      <t>オモ</t>
    </rPh>
    <rPh sb="52" eb="55">
      <t>フクサヨウ</t>
    </rPh>
    <rPh sb="57" eb="60">
      <t>センタクシ</t>
    </rPh>
    <rPh sb="61" eb="63">
      <t>ヘンコウ</t>
    </rPh>
    <phoneticPr fontId="1"/>
  </si>
  <si>
    <t>②【聞き取りシートDB】のB～E列に聞き取りシートの質問内容、選択肢の内容があるため、書き換える。→【聞き取りシート】の内容が変更される。</t>
    <rPh sb="2" eb="3">
      <t>キ</t>
    </rPh>
    <rPh sb="4" eb="5">
      <t>ト</t>
    </rPh>
    <rPh sb="16" eb="17">
      <t>レツ</t>
    </rPh>
    <rPh sb="18" eb="19">
      <t>キ</t>
    </rPh>
    <rPh sb="20" eb="21">
      <t>ト</t>
    </rPh>
    <rPh sb="26" eb="30">
      <t>シツモンナイヨウ</t>
    </rPh>
    <rPh sb="31" eb="34">
      <t>センタクシ</t>
    </rPh>
    <rPh sb="35" eb="37">
      <t>ナイヨウ</t>
    </rPh>
    <rPh sb="43" eb="44">
      <t>カ</t>
    </rPh>
    <rPh sb="45" eb="46">
      <t>カ</t>
    </rPh>
    <rPh sb="51" eb="52">
      <t>キ</t>
    </rPh>
    <rPh sb="53" eb="54">
      <t>ト</t>
    </rPh>
    <rPh sb="60" eb="62">
      <t>ナイヨウ</t>
    </rPh>
    <rPh sb="63" eb="65">
      <t>ヘンコウ</t>
    </rPh>
    <phoneticPr fontId="1"/>
  </si>
  <si>
    <t>③【聞き取りシートDB】のA列に記載した副作用をコピーし、下記へペーストする。→【副作用項目】の薬剤毎の副作用が変更される。</t>
    <rPh sb="2" eb="3">
      <t>キ</t>
    </rPh>
    <rPh sb="4" eb="5">
      <t>ト</t>
    </rPh>
    <rPh sb="14" eb="15">
      <t>レツ</t>
    </rPh>
    <rPh sb="16" eb="18">
      <t>キサイ</t>
    </rPh>
    <rPh sb="20" eb="23">
      <t>フクサヨウ</t>
    </rPh>
    <rPh sb="29" eb="31">
      <t>カキ</t>
    </rPh>
    <rPh sb="41" eb="46">
      <t>フクサヨウコウモク</t>
    </rPh>
    <rPh sb="48" eb="51">
      <t>ヤクザイゴト</t>
    </rPh>
    <rPh sb="52" eb="55">
      <t>フクサヨウ</t>
    </rPh>
    <rPh sb="56" eb="58">
      <t>ヘンコウ</t>
    </rPh>
    <phoneticPr fontId="1"/>
  </si>
  <si>
    <t>②【聞き取りシートDB】のB～E列に聞き取りシートの質問内容、選択肢の内容を入力する。→【聞き取りシート】の内容が追加される。</t>
    <rPh sb="2" eb="3">
      <t>キ</t>
    </rPh>
    <rPh sb="4" eb="5">
      <t>ト</t>
    </rPh>
    <rPh sb="16" eb="17">
      <t>レツ</t>
    </rPh>
    <rPh sb="18" eb="19">
      <t>キ</t>
    </rPh>
    <rPh sb="20" eb="21">
      <t>ト</t>
    </rPh>
    <rPh sb="26" eb="30">
      <t>シツモンナイヨウ</t>
    </rPh>
    <rPh sb="31" eb="34">
      <t>センタクシ</t>
    </rPh>
    <rPh sb="35" eb="37">
      <t>ナイヨウ</t>
    </rPh>
    <rPh sb="38" eb="40">
      <t>ニュウリョク</t>
    </rPh>
    <rPh sb="45" eb="46">
      <t>キ</t>
    </rPh>
    <rPh sb="47" eb="48">
      <t>ト</t>
    </rPh>
    <rPh sb="54" eb="56">
      <t>ナイヨウ</t>
    </rPh>
    <rPh sb="57" eb="59">
      <t>ツイカ</t>
    </rPh>
    <phoneticPr fontId="1"/>
  </si>
  <si>
    <t>シート名称は【】で表記しています。ペースト(貼り付け)は特段の記載がない限り全て「値の貼り付け」を使用してください。</t>
    <rPh sb="3" eb="5">
      <t>メイショウ</t>
    </rPh>
    <rPh sb="9" eb="11">
      <t>ヒョウキ</t>
    </rPh>
    <rPh sb="22" eb="23">
      <t>ハ</t>
    </rPh>
    <rPh sb="24" eb="25">
      <t>ツ</t>
    </rPh>
    <rPh sb="28" eb="30">
      <t>トクダン</t>
    </rPh>
    <rPh sb="31" eb="33">
      <t>キサイ</t>
    </rPh>
    <rPh sb="36" eb="37">
      <t>カギ</t>
    </rPh>
    <rPh sb="38" eb="39">
      <t>スベ</t>
    </rPh>
    <rPh sb="41" eb="42">
      <t>アタイ</t>
    </rPh>
    <rPh sb="43" eb="44">
      <t>ハ</t>
    </rPh>
    <rPh sb="45" eb="46">
      <t>ツ</t>
    </rPh>
    <rPh sb="49" eb="51">
      <t>シヨウ</t>
    </rPh>
    <phoneticPr fontId="1"/>
  </si>
  <si>
    <t>④【聞き取りシートDB】のA列に記載した副作用をコピーし、下記へペーストする。→【副作用項目】の薬剤毎の副作用が追加される。</t>
    <rPh sb="2" eb="3">
      <t>キ</t>
    </rPh>
    <rPh sb="4" eb="5">
      <t>ト</t>
    </rPh>
    <rPh sb="14" eb="15">
      <t>レツ</t>
    </rPh>
    <rPh sb="16" eb="18">
      <t>キサイ</t>
    </rPh>
    <rPh sb="20" eb="23">
      <t>フクサヨウ</t>
    </rPh>
    <rPh sb="29" eb="31">
      <t>カキ</t>
    </rPh>
    <rPh sb="41" eb="46">
      <t>フクサヨウコウモク</t>
    </rPh>
    <rPh sb="48" eb="51">
      <t>ヤクザイゴト</t>
    </rPh>
    <rPh sb="52" eb="55">
      <t>フクサヨウ</t>
    </rPh>
    <rPh sb="56" eb="58">
      <t>ツイカ</t>
    </rPh>
    <phoneticPr fontId="1"/>
  </si>
  <si>
    <t>　・【副作用項目】の③で追加した行のC～F列(コピーした副作用項目を追加した副作用項目へ入れ替える)</t>
    <rPh sb="3" eb="8">
      <t>フクサヨウコウモク</t>
    </rPh>
    <rPh sb="12" eb="14">
      <t>ツイカ</t>
    </rPh>
    <rPh sb="16" eb="17">
      <t>ギョウ</t>
    </rPh>
    <rPh sb="21" eb="22">
      <t>レツ</t>
    </rPh>
    <rPh sb="28" eb="33">
      <t>フクサヨウコウモク</t>
    </rPh>
    <rPh sb="34" eb="36">
      <t>ツイカ</t>
    </rPh>
    <rPh sb="38" eb="43">
      <t>フクサヨウコウモク</t>
    </rPh>
    <rPh sb="44" eb="45">
      <t>イ</t>
    </rPh>
    <rPh sb="46" eb="47">
      <t>カ</t>
    </rPh>
    <phoneticPr fontId="1"/>
  </si>
  <si>
    <t>不要な項目は記載をDeleteする。</t>
    <phoneticPr fontId="1"/>
  </si>
  <si>
    <t>チェックされている薬剤</t>
    <rPh sb="9" eb="11">
      <t>ヤクザイ</t>
    </rPh>
    <phoneticPr fontId="1"/>
  </si>
  <si>
    <t>レジメン</t>
    <phoneticPr fontId="1"/>
  </si>
  <si>
    <t>イホスファミド(ｲﾎﾏｲﾄﾞ)</t>
    <phoneticPr fontId="1"/>
  </si>
  <si>
    <t>シクロホスファミド(ｴﾝﾄﾞｷｻﾝ)</t>
    <phoneticPr fontId="1"/>
  </si>
  <si>
    <t>ベンダムスチン(ﾄﾚｱｷｼﾝ)</t>
    <phoneticPr fontId="1"/>
  </si>
  <si>
    <t>メルファラン(ｱﾙｹﾗﾝ)</t>
    <phoneticPr fontId="1"/>
  </si>
  <si>
    <t>ストレプトゾシン(ｻﾞﾉｻｰ)</t>
    <phoneticPr fontId="1"/>
  </si>
  <si>
    <t>ニムスチン(ﾆﾄﾞﾗﾝ)</t>
    <phoneticPr fontId="1"/>
  </si>
  <si>
    <t>ラニムスチン(ｻｲﾒﾘﾝ)</t>
    <phoneticPr fontId="1"/>
  </si>
  <si>
    <t>デモゾロミド(ﾃﾓﾀﾞｰﾙ)</t>
    <phoneticPr fontId="1"/>
  </si>
  <si>
    <t>エノシタビン(ｻﾝﾗﾋﾞﾝ)</t>
    <phoneticPr fontId="1"/>
  </si>
  <si>
    <t>ゲムシタビン(ｼﾞｪﾑｻﾞｰﾙ)</t>
    <phoneticPr fontId="1"/>
  </si>
  <si>
    <t>シタラビン(ｷﾛｻｲﾄﾞ)</t>
    <phoneticPr fontId="1"/>
  </si>
  <si>
    <t>フルオロウラシル(5-FU)</t>
    <phoneticPr fontId="1"/>
  </si>
  <si>
    <t>プララトレキサート(ｼﾞﾌｫﾙﾀ)</t>
    <phoneticPr fontId="1"/>
  </si>
  <si>
    <t>ペメトレキセド(ｱﾘﾑﾀ)</t>
    <phoneticPr fontId="1"/>
  </si>
  <si>
    <t>メトトレキサート(ﾒｿﾄﾚｷｾｰﾄ)</t>
    <phoneticPr fontId="1"/>
  </si>
  <si>
    <t>アザシチジン(ﾋﾞﾀﾞｰｻﾞ)</t>
    <phoneticPr fontId="1"/>
  </si>
  <si>
    <t>アクラルビシン(ｱｸﾗｼﾉﾝ)</t>
    <phoneticPr fontId="1"/>
  </si>
  <si>
    <t>アムルビシン(ｶﾙｾﾄﾞ)</t>
    <phoneticPr fontId="1"/>
  </si>
  <si>
    <t>イダルビシン(ｲﾀﾞﾏｲｼﾝ)</t>
    <phoneticPr fontId="1"/>
  </si>
  <si>
    <t>ダウノルビシン(ﾀﾞｲﾉﾏｲｼﾝ)</t>
    <phoneticPr fontId="1"/>
  </si>
  <si>
    <t>ドキソルビシン(ｱﾄﾞﾘｱｼﾝ)</t>
    <phoneticPr fontId="1"/>
  </si>
  <si>
    <t>ピラルビシン(ﾋﾟﾉﾙﾋﾞﾝ)</t>
    <phoneticPr fontId="1"/>
  </si>
  <si>
    <t>ﾘﾎﾟｿｰﾑ化ﾄｷｿﾙﾋﾞｼﾝ(ドキシル)</t>
    <rPh sb="6" eb="7">
      <t>カ</t>
    </rPh>
    <phoneticPr fontId="1"/>
  </si>
  <si>
    <t>ミトキサントロン(ﾉﾊﾞﾝﾄﾛﾝ)</t>
    <phoneticPr fontId="1"/>
  </si>
  <si>
    <t>アクチノマイシンD(ｺｽﾒｹﾞﾝ)</t>
    <phoneticPr fontId="1"/>
  </si>
  <si>
    <t>ブレオマイシン(ﾌﾞﾚｵ)</t>
    <phoneticPr fontId="1"/>
  </si>
  <si>
    <t>マイトマイシンC(ﾏｲﾄﾏｲｼﾝ)</t>
    <phoneticPr fontId="1"/>
  </si>
  <si>
    <t>ｱﾙﾌﾞﾐﾝ懸濁型ﾊﾟｸﾘﾀｷｾﾙ(ｱﾌﾞﾗｷｻﾝ)</t>
    <rPh sb="6" eb="9">
      <t>ケンダクガタ</t>
    </rPh>
    <phoneticPr fontId="1"/>
  </si>
  <si>
    <t>カバジタキセル(ｼﾞｪﾌﾞﾀﾅ)</t>
    <phoneticPr fontId="1"/>
  </si>
  <si>
    <t>ドセタキセル(ﾀｷｿﾃｰﾙ/ﾜﾝﾀｷｿﾃｰﾙ)</t>
    <phoneticPr fontId="1"/>
  </si>
  <si>
    <t>パクリタキセル(ﾀｷｿｰﾙ)</t>
    <phoneticPr fontId="1"/>
  </si>
  <si>
    <t>イリノテカン(ｶﾝﾌﾟﾄ/ﾄﾎﾟﾃｼﾝ)</t>
    <phoneticPr fontId="1"/>
  </si>
  <si>
    <t>ノギテカン(ﾊｲｶﾑﾁﾝ)</t>
    <phoneticPr fontId="1"/>
  </si>
  <si>
    <t>エトポシド(ﾗｽﾃｯﾄ/ﾍﾞﾌﾟｼﾄﾞ)</t>
    <phoneticPr fontId="1"/>
  </si>
  <si>
    <t>エリブリン(ﾊﾗｳﾞｪﾝ)</t>
    <phoneticPr fontId="1"/>
  </si>
  <si>
    <t>ビノレルビン(ﾅﾍﾞﾙﾋﾞﾝ/ﾛｾﾞｳｽ)</t>
    <phoneticPr fontId="1"/>
  </si>
  <si>
    <t>ビンクリスチン(ｵﾝｺﾋﾞﾝ)</t>
    <phoneticPr fontId="1"/>
  </si>
  <si>
    <t>ビンブラスチン(ｴｸｻﾞｰﾙ)</t>
    <phoneticPr fontId="1"/>
  </si>
  <si>
    <t>オキサリプラチン(ｴﾙﾌﾟﾗｯﾄ)</t>
    <phoneticPr fontId="1"/>
  </si>
  <si>
    <t>カルボプラチン(ﾊﾟﾗﾌﾟﾗﾁﾝ)</t>
    <phoneticPr fontId="1"/>
  </si>
  <si>
    <t>シスプラチン(ﾗﾝﾀﾞ)</t>
    <phoneticPr fontId="1"/>
  </si>
  <si>
    <t>ネダプラチン(ｱｸﾌﾟﾗ)</t>
    <phoneticPr fontId="1"/>
  </si>
  <si>
    <t>リツキシマブ(ﾘﾂｷｻﾝ)</t>
    <phoneticPr fontId="1"/>
  </si>
  <si>
    <t>トラスツズマブ(ﾊｰｾﾌﾟﾁﾝ)</t>
    <phoneticPr fontId="1"/>
  </si>
  <si>
    <t>ペルツズマブ(ﾊﾟｰｼﾞｪﾀ)</t>
    <phoneticPr fontId="1"/>
  </si>
  <si>
    <t>ﾄﾗｽﾂｽﾞﾏﾌﾞｴﾑﾀﾝｼﾝ(カドサイラ)</t>
    <phoneticPr fontId="1"/>
  </si>
  <si>
    <t>ベバシズマブ(ｱﾊﾞｽﾁﾝ)</t>
    <phoneticPr fontId="1"/>
  </si>
  <si>
    <t>ｱﾌﾘﾍﾞﾙｾﾌﾟﾄﾍﾞｰﾀ(ザルトラップ)</t>
    <phoneticPr fontId="1"/>
  </si>
  <si>
    <t>ラムシルマブ(ｻｲﾗﾑｻﾞ)</t>
    <phoneticPr fontId="1"/>
  </si>
  <si>
    <t>セツキシマブ(ｱｰﾋﾞﾀｯｸｽ)</t>
    <phoneticPr fontId="1"/>
  </si>
  <si>
    <t>パニツムマブ(ﾍﾞｸﾃｨﾋﾞｯｸｽ)</t>
    <phoneticPr fontId="1"/>
  </si>
  <si>
    <t>オビヌツズマブ(ｶﾞｻﾞｲﾊﾞ)</t>
    <phoneticPr fontId="1"/>
  </si>
  <si>
    <t>ダラツムマブ(ﾀﾞﾗｷｭｰﾛ/ﾀﾞﾗｻﾞﾚｯｸｽ)</t>
    <phoneticPr fontId="1"/>
  </si>
  <si>
    <t>エロツズマブ(ｴﾑﾌﾟﾘｼﾃｨ)</t>
    <phoneticPr fontId="1"/>
  </si>
  <si>
    <t>ｲﾉﾂｽﾞﾏﾌﾞｵｿﾞｶﾞﾏｲｼﾝ(ベスポンサ)</t>
    <phoneticPr fontId="1"/>
  </si>
  <si>
    <t>ﾌﾞﾚﾝﾂｷｼﾏﾌﾞﾍﾞﾄﾞﾁﾝ(アドセトリス)</t>
    <phoneticPr fontId="1"/>
  </si>
  <si>
    <t>ロミデプシン(ｲｽﾄﾀﾞｯｸｽ)</t>
    <phoneticPr fontId="1"/>
  </si>
  <si>
    <t>テムシロリムス(ﾄｰﾘｾﾙ)</t>
    <phoneticPr fontId="1"/>
  </si>
  <si>
    <t>カルフィルゾミブ(ｶｲﾌﾟﾛﾘｽ)</t>
    <phoneticPr fontId="1"/>
  </si>
  <si>
    <t>ボルテゾミブ(ﾍﾞﾙｹｲﾄﾞ)</t>
    <phoneticPr fontId="1"/>
  </si>
  <si>
    <t>ニボルマブ(ｵﾌﾟｼﾞｰﾎﾞ)</t>
    <phoneticPr fontId="1"/>
  </si>
  <si>
    <t>ペムブロリズマブ(ｷｲﾄﾙｰﾀﾞ)</t>
    <phoneticPr fontId="1"/>
  </si>
  <si>
    <t>アテゾリズマブ(ﾃｾﾝﾄﾘｸ)</t>
    <phoneticPr fontId="1"/>
  </si>
  <si>
    <t>アベルマブ(ﾊﾞﾍﾞﾝﾁｵ)</t>
    <phoneticPr fontId="1"/>
  </si>
  <si>
    <t>デュルバルマブ(ｲﾐﾌｨﾝｼﾞ)</t>
    <phoneticPr fontId="1"/>
  </si>
  <si>
    <t>イピリムマブ(ﾔｰﾎﾞｲ)</t>
    <phoneticPr fontId="1"/>
  </si>
  <si>
    <t>L-アスパラギナーゼ(ﾛｲﾅｰｾﾞ)</t>
    <phoneticPr fontId="1"/>
  </si>
  <si>
    <t>三酸化ヒ素(ﾄﾘｾﾉｯｸｽ)</t>
    <rPh sb="0" eb="3">
      <t>サンサンカ</t>
    </rPh>
    <rPh sb="4" eb="5">
      <t>ソ</t>
    </rPh>
    <phoneticPr fontId="1"/>
  </si>
  <si>
    <t>発熱があれば下のメモ欄へ体温など詳細を記載して下さい。</t>
    <rPh sb="0" eb="2">
      <t>ハツネツ</t>
    </rPh>
    <rPh sb="6" eb="7">
      <t>シタ</t>
    </rPh>
    <rPh sb="10" eb="11">
      <t>ラン</t>
    </rPh>
    <rPh sb="12" eb="14">
      <t>タイオン</t>
    </rPh>
    <rPh sb="16" eb="18">
      <t>ショウサイ</t>
    </rPh>
    <rPh sb="19" eb="21">
      <t>キサイ</t>
    </rPh>
    <rPh sb="23" eb="24">
      <t>クダ</t>
    </rPh>
    <phoneticPr fontId="1"/>
  </si>
  <si>
    <t>嘔吐があった場合はどういった時に嘔吐があったかなど</t>
    <rPh sb="0" eb="2">
      <t>オウト</t>
    </rPh>
    <rPh sb="6" eb="8">
      <t>バアイ</t>
    </rPh>
    <rPh sb="14" eb="15">
      <t>トキ</t>
    </rPh>
    <rPh sb="16" eb="18">
      <t>オウト</t>
    </rPh>
    <phoneticPr fontId="1"/>
  </si>
  <si>
    <t>-</t>
    <phoneticPr fontId="1"/>
  </si>
  <si>
    <t>むくみがある場合はその部位と程度を下のメモ欄へ</t>
    <rPh sb="6" eb="8">
      <t>バアイ</t>
    </rPh>
    <rPh sb="11" eb="13">
      <t>ブイ</t>
    </rPh>
    <rPh sb="14" eb="16">
      <t>テイド</t>
    </rPh>
    <rPh sb="17" eb="18">
      <t>シタ</t>
    </rPh>
    <rPh sb="21" eb="22">
      <t>ラン</t>
    </rPh>
    <phoneticPr fontId="1"/>
  </si>
  <si>
    <t>記載して下さい。</t>
    <rPh sb="0" eb="2">
      <t>キサイ</t>
    </rPh>
    <rPh sb="4" eb="5">
      <t>クダ</t>
    </rPh>
    <phoneticPr fontId="1"/>
  </si>
  <si>
    <t>身の回りの日常生活動作、安静時にも息切れがある</t>
    <rPh sb="0" eb="1">
      <t>ミ</t>
    </rPh>
    <rPh sb="2" eb="3">
      <t>マワ</t>
    </rPh>
    <rPh sb="5" eb="7">
      <t>ニチジョウ</t>
    </rPh>
    <rPh sb="7" eb="9">
      <t>セイカツ</t>
    </rPh>
    <rPh sb="9" eb="11">
      <t>ドウサ</t>
    </rPh>
    <rPh sb="12" eb="15">
      <t>アンセイジ</t>
    </rPh>
    <rPh sb="17" eb="19">
      <t>イキギ</t>
    </rPh>
    <phoneticPr fontId="1"/>
  </si>
  <si>
    <t>身の回り以外の日常生活動作、軽度の労作で息切れがある</t>
    <rPh sb="0" eb="1">
      <t>ミ</t>
    </rPh>
    <rPh sb="2" eb="3">
      <t>マワ</t>
    </rPh>
    <rPh sb="4" eb="6">
      <t>イガイ</t>
    </rPh>
    <rPh sb="7" eb="13">
      <t>ニチジョウセイカツドウサ</t>
    </rPh>
    <phoneticPr fontId="1"/>
  </si>
  <si>
    <t>先発品名</t>
    <rPh sb="0" eb="4">
      <t>センパツヒンメイ</t>
    </rPh>
    <phoneticPr fontId="1"/>
  </si>
  <si>
    <t>先発メーカー</t>
    <rPh sb="0" eb="2">
      <t>センパツ</t>
    </rPh>
    <phoneticPr fontId="1"/>
  </si>
  <si>
    <t>イホマイド</t>
    <phoneticPr fontId="1"/>
  </si>
  <si>
    <t>塩野義製薬</t>
    <phoneticPr fontId="1"/>
  </si>
  <si>
    <t>エンドキサン</t>
    <phoneticPr fontId="1"/>
  </si>
  <si>
    <t>トレアキシン</t>
    <phoneticPr fontId="1"/>
  </si>
  <si>
    <t>シンバイオ</t>
    <phoneticPr fontId="1"/>
  </si>
  <si>
    <t>アルケラン</t>
    <phoneticPr fontId="1"/>
  </si>
  <si>
    <t>サンド</t>
    <phoneticPr fontId="1"/>
  </si>
  <si>
    <t>ザノサー</t>
    <phoneticPr fontId="1"/>
  </si>
  <si>
    <t>ノーベルファーマ</t>
    <phoneticPr fontId="1"/>
  </si>
  <si>
    <t>ニドラン</t>
    <phoneticPr fontId="1"/>
  </si>
  <si>
    <t>アルフレッサファーマ</t>
    <phoneticPr fontId="1"/>
  </si>
  <si>
    <t>サイメリン</t>
    <phoneticPr fontId="1"/>
  </si>
  <si>
    <t>ニプロＥＳファーマ</t>
    <phoneticPr fontId="1"/>
  </si>
  <si>
    <t>テモダール</t>
    <phoneticPr fontId="1"/>
  </si>
  <si>
    <t>MSD</t>
    <phoneticPr fontId="1"/>
  </si>
  <si>
    <t>サンラビン</t>
    <phoneticPr fontId="1"/>
  </si>
  <si>
    <t>旭化成ファーマ</t>
    <phoneticPr fontId="1"/>
  </si>
  <si>
    <t>日本イーライリリー</t>
    <phoneticPr fontId="1"/>
  </si>
  <si>
    <t>ジェムザール</t>
    <phoneticPr fontId="1"/>
  </si>
  <si>
    <t>キロサイド</t>
    <phoneticPr fontId="1"/>
  </si>
  <si>
    <t>日本新薬</t>
    <phoneticPr fontId="1"/>
  </si>
  <si>
    <t>5-FU</t>
    <phoneticPr fontId="1"/>
  </si>
  <si>
    <t>協和キリン</t>
    <phoneticPr fontId="1"/>
  </si>
  <si>
    <t>ムンディファーマ</t>
    <phoneticPr fontId="1"/>
  </si>
  <si>
    <t>ジフォルタ</t>
    <phoneticPr fontId="1"/>
  </si>
  <si>
    <t>アリムタ</t>
    <phoneticPr fontId="1"/>
  </si>
  <si>
    <t>メソトレキセート</t>
    <phoneticPr fontId="1"/>
  </si>
  <si>
    <t>ファイザー</t>
    <phoneticPr fontId="1"/>
  </si>
  <si>
    <t>ビダーザ</t>
    <phoneticPr fontId="1"/>
  </si>
  <si>
    <t>アクラシノン</t>
    <phoneticPr fontId="1"/>
  </si>
  <si>
    <t>アステラス製薬</t>
    <phoneticPr fontId="1"/>
  </si>
  <si>
    <t>カルセド</t>
    <phoneticPr fontId="1"/>
  </si>
  <si>
    <t>日本化薬</t>
    <phoneticPr fontId="1"/>
  </si>
  <si>
    <t>イダマイシン</t>
    <phoneticPr fontId="1"/>
  </si>
  <si>
    <t>日本化薬、沢井製薬</t>
    <rPh sb="5" eb="9">
      <t>サワイセイヤク</t>
    </rPh>
    <phoneticPr fontId="1"/>
  </si>
  <si>
    <t>ダウノマイシン</t>
    <phoneticPr fontId="1"/>
  </si>
  <si>
    <t>Meiji Seikaファルマ</t>
    <phoneticPr fontId="1"/>
  </si>
  <si>
    <t>アドリアシン</t>
    <phoneticPr fontId="1"/>
  </si>
  <si>
    <t>ピノルビン</t>
    <phoneticPr fontId="1"/>
  </si>
  <si>
    <t>富士製薬工業</t>
    <phoneticPr fontId="1"/>
  </si>
  <si>
    <t>ドキシル</t>
    <phoneticPr fontId="1"/>
  </si>
  <si>
    <t>ノバントロン</t>
    <phoneticPr fontId="1"/>
  </si>
  <si>
    <t>あすか製薬</t>
    <rPh sb="3" eb="5">
      <t>セイヤク</t>
    </rPh>
    <phoneticPr fontId="1"/>
  </si>
  <si>
    <t>コスメゲン</t>
    <phoneticPr fontId="1"/>
  </si>
  <si>
    <t>ブレオ</t>
    <phoneticPr fontId="1"/>
  </si>
  <si>
    <t>日本化薬</t>
    <rPh sb="0" eb="4">
      <t>ニホンカヤク</t>
    </rPh>
    <phoneticPr fontId="1"/>
  </si>
  <si>
    <t>ハイカムチン</t>
    <phoneticPr fontId="1"/>
  </si>
  <si>
    <t>マイトマイシン</t>
    <phoneticPr fontId="1"/>
  </si>
  <si>
    <t>アブラキサン</t>
    <phoneticPr fontId="1"/>
  </si>
  <si>
    <t>大鵬薬品工業</t>
    <phoneticPr fontId="1"/>
  </si>
  <si>
    <t>サノフィ</t>
    <phoneticPr fontId="1"/>
  </si>
  <si>
    <t>ジェブタナ</t>
    <phoneticPr fontId="1"/>
  </si>
  <si>
    <t>ﾀｷｿﾃｰﾙ、ﾜﾝﾀｷｿﾃｰﾙ</t>
    <phoneticPr fontId="1"/>
  </si>
  <si>
    <t>タキソール</t>
    <phoneticPr fontId="1"/>
  </si>
  <si>
    <t>クリニジェン</t>
    <phoneticPr fontId="1"/>
  </si>
  <si>
    <t>ｶﾝﾌﾟﾄ、ﾄﾎﾟﾃｼﾝ</t>
    <phoneticPr fontId="1"/>
  </si>
  <si>
    <t>ﾔｸﾙﾄ、ｱﾙﾌﾚｯｻﾌｧｰﾏ</t>
    <phoneticPr fontId="1"/>
  </si>
  <si>
    <t>ラステット</t>
    <phoneticPr fontId="1"/>
  </si>
  <si>
    <t>ハラヴェン</t>
    <phoneticPr fontId="1"/>
  </si>
  <si>
    <t>エーザイ</t>
    <phoneticPr fontId="1"/>
  </si>
  <si>
    <t>ナベルビン</t>
    <phoneticPr fontId="1"/>
  </si>
  <si>
    <t>オンコビン</t>
    <phoneticPr fontId="1"/>
  </si>
  <si>
    <t>エクザール</t>
    <phoneticPr fontId="1"/>
  </si>
  <si>
    <t>エルプラット</t>
    <phoneticPr fontId="1"/>
  </si>
  <si>
    <t>ヤクルト</t>
    <phoneticPr fontId="1"/>
  </si>
  <si>
    <t>パラプラチン</t>
    <phoneticPr fontId="1"/>
  </si>
  <si>
    <t>ランダ</t>
    <phoneticPr fontId="1"/>
  </si>
  <si>
    <t>アクプラ</t>
    <phoneticPr fontId="1"/>
  </si>
  <si>
    <t>日医工</t>
    <rPh sb="0" eb="3">
      <t>ニチイコウ</t>
    </rPh>
    <phoneticPr fontId="1"/>
  </si>
  <si>
    <t>リツキサン</t>
    <phoneticPr fontId="1"/>
  </si>
  <si>
    <t>全薬工業</t>
    <phoneticPr fontId="1"/>
  </si>
  <si>
    <t>ハーセプチン</t>
    <phoneticPr fontId="1"/>
  </si>
  <si>
    <t>中外製薬</t>
    <rPh sb="0" eb="2">
      <t>チュウガイ</t>
    </rPh>
    <rPh sb="2" eb="4">
      <t>セイヤク</t>
    </rPh>
    <phoneticPr fontId="1"/>
  </si>
  <si>
    <t>パージェタ</t>
    <phoneticPr fontId="1"/>
  </si>
  <si>
    <t>カドサイラ</t>
    <phoneticPr fontId="1"/>
  </si>
  <si>
    <t>アバスチン</t>
    <phoneticPr fontId="1"/>
  </si>
  <si>
    <t>ザルトラップ</t>
    <phoneticPr fontId="1"/>
  </si>
  <si>
    <t>サイラムザ</t>
    <phoneticPr fontId="1"/>
  </si>
  <si>
    <t>アービタックス</t>
    <phoneticPr fontId="1"/>
  </si>
  <si>
    <t>メルクバイオファーマ</t>
    <phoneticPr fontId="1"/>
  </si>
  <si>
    <t>ベクティビックス</t>
    <phoneticPr fontId="1"/>
  </si>
  <si>
    <t>武田薬品工業</t>
    <phoneticPr fontId="1"/>
  </si>
  <si>
    <t>モガムリズマブ</t>
    <phoneticPr fontId="1"/>
  </si>
  <si>
    <t>モガムリズマブ(ﾎﾟﾃﾘｼﾞｵ)</t>
    <phoneticPr fontId="1"/>
  </si>
  <si>
    <t>ポテリジオ</t>
    <phoneticPr fontId="1"/>
  </si>
  <si>
    <t>ガザイバ</t>
    <phoneticPr fontId="1"/>
  </si>
  <si>
    <t>ﾀﾞﾗｻﾞﾚｯｸｽ、ﾀﾞﾗｷｭｰﾛ</t>
    <phoneticPr fontId="1"/>
  </si>
  <si>
    <t>ヤンセンファーマ</t>
    <phoneticPr fontId="1"/>
  </si>
  <si>
    <t>ブリストル・マイヤーズ　スクイブ</t>
    <phoneticPr fontId="1"/>
  </si>
  <si>
    <t>エムプリシティ</t>
    <phoneticPr fontId="1"/>
  </si>
  <si>
    <t>ベスポンサ</t>
    <phoneticPr fontId="1"/>
  </si>
  <si>
    <t>アドセトリス</t>
    <phoneticPr fontId="1"/>
  </si>
  <si>
    <t>イストダックス</t>
    <phoneticPr fontId="1"/>
  </si>
  <si>
    <t>トーリセル</t>
    <phoneticPr fontId="1"/>
  </si>
  <si>
    <t>カイプロリス</t>
    <phoneticPr fontId="1"/>
  </si>
  <si>
    <t>小野薬品工業</t>
    <rPh sb="0" eb="6">
      <t>オノヤクヒンコウギョウ</t>
    </rPh>
    <phoneticPr fontId="1"/>
  </si>
  <si>
    <t>ベルケイド</t>
    <phoneticPr fontId="1"/>
  </si>
  <si>
    <t>オプジーボ</t>
    <phoneticPr fontId="1"/>
  </si>
  <si>
    <t>キイトルーダ</t>
    <phoneticPr fontId="1"/>
  </si>
  <si>
    <t>テセントリク</t>
    <phoneticPr fontId="1"/>
  </si>
  <si>
    <t>中外製薬</t>
    <rPh sb="0" eb="4">
      <t>チュウガイセイヤク</t>
    </rPh>
    <phoneticPr fontId="1"/>
  </si>
  <si>
    <t>バベンチオ</t>
    <phoneticPr fontId="1"/>
  </si>
  <si>
    <t>イミフィンジ</t>
    <phoneticPr fontId="1"/>
  </si>
  <si>
    <t>アストラゼネカ</t>
    <phoneticPr fontId="1"/>
  </si>
  <si>
    <t>ヤーボイ</t>
    <phoneticPr fontId="1"/>
  </si>
  <si>
    <t>ロイナーゼ</t>
    <phoneticPr fontId="1"/>
  </si>
  <si>
    <t>協和キリン</t>
    <rPh sb="0" eb="2">
      <t>キョウワ</t>
    </rPh>
    <phoneticPr fontId="1"/>
  </si>
  <si>
    <t>トリセノックス</t>
    <phoneticPr fontId="1"/>
  </si>
  <si>
    <t>日本新薬</t>
    <rPh sb="0" eb="4">
      <t>ニホンシンヤク</t>
    </rPh>
    <phoneticPr fontId="1"/>
  </si>
  <si>
    <t>副作用</t>
    <rPh sb="0" eb="3">
      <t>フクサヨウ</t>
    </rPh>
    <phoneticPr fontId="1"/>
  </si>
  <si>
    <t>肝障害</t>
    <rPh sb="0" eb="3">
      <t>カンショウガイ</t>
    </rPh>
    <phoneticPr fontId="1"/>
  </si>
  <si>
    <t>骨髄抑制</t>
    <rPh sb="0" eb="4">
      <t>コツズイヨクセイ</t>
    </rPh>
    <phoneticPr fontId="1"/>
  </si>
  <si>
    <t>感染症</t>
    <rPh sb="0" eb="3">
      <t>カンセンショウ</t>
    </rPh>
    <phoneticPr fontId="1"/>
  </si>
  <si>
    <t>IR</t>
    <phoneticPr fontId="1"/>
  </si>
  <si>
    <t>腫瘍崩壊症候群</t>
    <rPh sb="0" eb="7">
      <t>シュヨウホウカイショウコウグン</t>
    </rPh>
    <phoneticPr fontId="1"/>
  </si>
  <si>
    <t>腫瘍崩壊症候群</t>
    <rPh sb="0" eb="4">
      <t>シュヨウホウカイ</t>
    </rPh>
    <rPh sb="4" eb="7">
      <t>ショウコウグン</t>
    </rPh>
    <phoneticPr fontId="1"/>
  </si>
  <si>
    <t>膵炎</t>
    <rPh sb="0" eb="2">
      <t>スイエン</t>
    </rPh>
    <phoneticPr fontId="1"/>
  </si>
  <si>
    <t>リンパ球減少</t>
    <rPh sb="3" eb="4">
      <t>キュウ</t>
    </rPh>
    <rPh sb="4" eb="6">
      <t>ゲンショウ</t>
    </rPh>
    <phoneticPr fontId="1"/>
  </si>
  <si>
    <t>リンパ球減少</t>
    <rPh sb="3" eb="6">
      <t>キュウゲンショウ</t>
    </rPh>
    <phoneticPr fontId="1"/>
  </si>
  <si>
    <t>間質性肺疾患</t>
    <rPh sb="0" eb="6">
      <t>カンシツセイハイシッカン</t>
    </rPh>
    <phoneticPr fontId="1"/>
  </si>
  <si>
    <t>アレルギー反応</t>
    <rPh sb="5" eb="7">
      <t>ハンノウ</t>
    </rPh>
    <phoneticPr fontId="1"/>
  </si>
  <si>
    <t>進行性多巣性白質脳症</t>
    <rPh sb="0" eb="3">
      <t>シンコウセイ</t>
    </rPh>
    <rPh sb="3" eb="4">
      <t>タ</t>
    </rPh>
    <rPh sb="4" eb="5">
      <t>ス</t>
    </rPh>
    <rPh sb="5" eb="6">
      <t>セイ</t>
    </rPh>
    <rPh sb="6" eb="8">
      <t>ハクシツ</t>
    </rPh>
    <rPh sb="8" eb="10">
      <t>ノウショウ</t>
    </rPh>
    <phoneticPr fontId="1"/>
  </si>
  <si>
    <t>進行性多巣性白質脳症</t>
    <phoneticPr fontId="1"/>
  </si>
  <si>
    <t>肝炎</t>
    <rPh sb="0" eb="2">
      <t>カンエン</t>
    </rPh>
    <phoneticPr fontId="1"/>
  </si>
  <si>
    <t>心疾患</t>
    <rPh sb="0" eb="3">
      <t>シンシッカン</t>
    </rPh>
    <phoneticPr fontId="1"/>
  </si>
  <si>
    <t>消化管穿孔</t>
    <rPh sb="0" eb="5">
      <t>ショウカカンセンコウ</t>
    </rPh>
    <phoneticPr fontId="1"/>
  </si>
  <si>
    <t>皮膚障害</t>
    <rPh sb="0" eb="4">
      <t>ヒフショウガイ</t>
    </rPh>
    <phoneticPr fontId="1"/>
  </si>
  <si>
    <t>高血糖</t>
    <rPh sb="0" eb="3">
      <t>コウケットウ</t>
    </rPh>
    <phoneticPr fontId="1"/>
  </si>
  <si>
    <t>電解質異常</t>
    <rPh sb="0" eb="5">
      <t>デンカイシツイジョウ</t>
    </rPh>
    <phoneticPr fontId="1"/>
  </si>
  <si>
    <t>悪心･嘔吐</t>
    <rPh sb="0" eb="2">
      <t>オシン</t>
    </rPh>
    <rPh sb="3" eb="5">
      <t>オウト</t>
    </rPh>
    <phoneticPr fontId="1"/>
  </si>
  <si>
    <t>頭痛</t>
    <rPh sb="0" eb="2">
      <t>ズツウ</t>
    </rPh>
    <phoneticPr fontId="1"/>
  </si>
  <si>
    <t>鼻血</t>
    <rPh sb="0" eb="2">
      <t>ハナヂ</t>
    </rPh>
    <phoneticPr fontId="1"/>
  </si>
  <si>
    <t>蛋白尿</t>
    <rPh sb="0" eb="3">
      <t>タンパクニョウ</t>
    </rPh>
    <phoneticPr fontId="1"/>
  </si>
  <si>
    <t>消化管出血</t>
    <rPh sb="0" eb="5">
      <t>ショウカカンシュッケツ</t>
    </rPh>
    <phoneticPr fontId="1"/>
  </si>
  <si>
    <t>脳梗塞</t>
    <rPh sb="0" eb="3">
      <t>ノウコウソク</t>
    </rPh>
    <phoneticPr fontId="1"/>
  </si>
  <si>
    <t>創傷治癒障害</t>
    <rPh sb="0" eb="6">
      <t>ソウショウチユショウガイ</t>
    </rPh>
    <phoneticPr fontId="1"/>
  </si>
  <si>
    <t>好中球減少</t>
    <rPh sb="0" eb="5">
      <t>コウチュウキュウゲンショウ</t>
    </rPh>
    <phoneticPr fontId="1"/>
  </si>
  <si>
    <t>可逆性後白質脳症症候群</t>
    <rPh sb="0" eb="2">
      <t>カギャク</t>
    </rPh>
    <rPh sb="2" eb="3">
      <t>セイ</t>
    </rPh>
    <rPh sb="3" eb="4">
      <t>アト</t>
    </rPh>
    <rPh sb="4" eb="6">
      <t>ハクシツ</t>
    </rPh>
    <rPh sb="6" eb="8">
      <t>ノウショウ</t>
    </rPh>
    <rPh sb="8" eb="11">
      <t>ショウコウグン</t>
    </rPh>
    <phoneticPr fontId="1"/>
  </si>
  <si>
    <t>可逆性後白質脳症症候群</t>
    <phoneticPr fontId="1"/>
  </si>
  <si>
    <t>血栓塞栓症</t>
    <rPh sb="0" eb="5">
      <t>ケッセンソクセンショウ</t>
    </rPh>
    <phoneticPr fontId="1"/>
  </si>
  <si>
    <t>血栓性微小血管症</t>
    <rPh sb="0" eb="3">
      <t>ケッセンセイ</t>
    </rPh>
    <rPh sb="3" eb="5">
      <t>ビショウ</t>
    </rPh>
    <rPh sb="5" eb="8">
      <t>ケッカンショウ</t>
    </rPh>
    <phoneticPr fontId="1"/>
  </si>
  <si>
    <t>血栓性微小血管症</t>
    <phoneticPr fontId="1"/>
  </si>
  <si>
    <t>血痰</t>
    <rPh sb="0" eb="2">
      <t>ケッタン</t>
    </rPh>
    <phoneticPr fontId="1"/>
  </si>
  <si>
    <t>喀血</t>
    <rPh sb="0" eb="2">
      <t>カッケツ</t>
    </rPh>
    <phoneticPr fontId="1"/>
  </si>
  <si>
    <t>脳出血</t>
    <rPh sb="0" eb="3">
      <t>ノウシュッケツ</t>
    </rPh>
    <phoneticPr fontId="1"/>
  </si>
  <si>
    <t>創傷治癒遅延</t>
    <rPh sb="0" eb="6">
      <t>ソウショウチユチエン</t>
    </rPh>
    <phoneticPr fontId="1"/>
  </si>
  <si>
    <t>消化管穿孔</t>
    <rPh sb="0" eb="3">
      <t>ショウカカン</t>
    </rPh>
    <rPh sb="3" eb="5">
      <t>センコウ</t>
    </rPh>
    <phoneticPr fontId="1"/>
  </si>
  <si>
    <t>皮膚粘膜症状</t>
    <rPh sb="0" eb="6">
      <t>ヒフネンマクショウジョウ</t>
    </rPh>
    <phoneticPr fontId="1"/>
  </si>
  <si>
    <t>腎障害</t>
    <rPh sb="0" eb="3">
      <t>ジンショウガイ</t>
    </rPh>
    <phoneticPr fontId="1"/>
  </si>
  <si>
    <t>血圧低下</t>
    <rPh sb="0" eb="4">
      <t>ケツアツテイカ</t>
    </rPh>
    <phoneticPr fontId="1"/>
  </si>
  <si>
    <t>肺障害</t>
    <rPh sb="0" eb="3">
      <t>ハイショウガイ</t>
    </rPh>
    <phoneticPr fontId="1"/>
  </si>
  <si>
    <t>末梢神経障害</t>
    <rPh sb="0" eb="6">
      <t>マッショウシンケイショウガイ</t>
    </rPh>
    <phoneticPr fontId="1"/>
  </si>
  <si>
    <t>聴覚障害</t>
    <rPh sb="0" eb="4">
      <t>チョウカクショウガイ</t>
    </rPh>
    <phoneticPr fontId="1"/>
  </si>
  <si>
    <t>視野障害</t>
    <rPh sb="0" eb="4">
      <t>シヤショウガイ</t>
    </rPh>
    <phoneticPr fontId="1"/>
  </si>
  <si>
    <t>溶血性尿毒症症候群</t>
    <rPh sb="0" eb="9">
      <t>ヨウケツセイニョウドクショウショウコウグン</t>
    </rPh>
    <phoneticPr fontId="1"/>
  </si>
  <si>
    <t>溶血性尿毒症症候群</t>
    <phoneticPr fontId="1"/>
  </si>
  <si>
    <t>白質脳症</t>
    <rPh sb="0" eb="4">
      <t>ハクシツノウショウ</t>
    </rPh>
    <phoneticPr fontId="1"/>
  </si>
  <si>
    <t>高アンモニア血症</t>
    <rPh sb="0" eb="1">
      <t>コウ</t>
    </rPh>
    <rPh sb="6" eb="8">
      <t>ケッショウ</t>
    </rPh>
    <phoneticPr fontId="1"/>
  </si>
  <si>
    <t>高アンモニア血症</t>
    <phoneticPr fontId="1"/>
  </si>
  <si>
    <t>横紋筋融解症</t>
    <rPh sb="0" eb="6">
      <t>オウモンキンユウカイショウ</t>
    </rPh>
    <phoneticPr fontId="1"/>
  </si>
  <si>
    <t>静脈炎</t>
    <rPh sb="0" eb="3">
      <t>ジョウミャクエン</t>
    </rPh>
    <phoneticPr fontId="1"/>
  </si>
  <si>
    <t>血栓塞栓症</t>
    <phoneticPr fontId="1"/>
  </si>
  <si>
    <t>血小板減少</t>
    <rPh sb="0" eb="5">
      <t>ケッショウバンゲンショウ</t>
    </rPh>
    <phoneticPr fontId="1"/>
  </si>
  <si>
    <t>発疹</t>
    <rPh sb="0" eb="2">
      <t>ホッシン</t>
    </rPh>
    <phoneticPr fontId="1"/>
  </si>
  <si>
    <t>涙目</t>
    <rPh sb="0" eb="2">
      <t>ナミダメ</t>
    </rPh>
    <phoneticPr fontId="1"/>
  </si>
  <si>
    <t>皮膚炎</t>
    <rPh sb="0" eb="3">
      <t>ヒフエン</t>
    </rPh>
    <phoneticPr fontId="1"/>
  </si>
  <si>
    <t>爪の変化</t>
    <rPh sb="0" eb="1">
      <t>ツメ</t>
    </rPh>
    <rPh sb="2" eb="4">
      <t>ヘンカ</t>
    </rPh>
    <phoneticPr fontId="1"/>
  </si>
  <si>
    <t>味覚異常</t>
    <rPh sb="0" eb="2">
      <t>ミカク</t>
    </rPh>
    <rPh sb="2" eb="4">
      <t>イジョウ</t>
    </rPh>
    <phoneticPr fontId="1"/>
  </si>
  <si>
    <t>筋･関節痛</t>
    <rPh sb="0" eb="1">
      <t>キン</t>
    </rPh>
    <rPh sb="2" eb="5">
      <t>カンセツツウ</t>
    </rPh>
    <phoneticPr fontId="1"/>
  </si>
  <si>
    <t>血糖値上昇</t>
    <rPh sb="0" eb="5">
      <t>ケットウチジョウショウ</t>
    </rPh>
    <phoneticPr fontId="1"/>
  </si>
  <si>
    <t>不眠症</t>
    <rPh sb="0" eb="3">
      <t>フミンショウ</t>
    </rPh>
    <phoneticPr fontId="1"/>
  </si>
  <si>
    <t>意識障害</t>
    <rPh sb="0" eb="4">
      <t>イシキショウガイ</t>
    </rPh>
    <phoneticPr fontId="1"/>
  </si>
  <si>
    <t>貧血</t>
    <rPh sb="0" eb="2">
      <t>ヒンケツ</t>
    </rPh>
    <phoneticPr fontId="1"/>
  </si>
  <si>
    <t>呼吸困難</t>
    <rPh sb="0" eb="4">
      <t>コキュウコンナン</t>
    </rPh>
    <phoneticPr fontId="1"/>
  </si>
  <si>
    <t>胃･十二指腸潰瘍</t>
    <rPh sb="0" eb="1">
      <t>イ</t>
    </rPh>
    <rPh sb="2" eb="6">
      <t>ジュウニシチョウ</t>
    </rPh>
    <rPh sb="6" eb="8">
      <t>カイヨウ</t>
    </rPh>
    <phoneticPr fontId="1"/>
  </si>
  <si>
    <t>胃･十二指腸潰瘍</t>
    <phoneticPr fontId="1"/>
  </si>
  <si>
    <t>ショック</t>
    <phoneticPr fontId="1"/>
  </si>
  <si>
    <t>黄斑浮腫</t>
    <rPh sb="0" eb="4">
      <t>オウハンフシュ</t>
    </rPh>
    <phoneticPr fontId="1"/>
  </si>
  <si>
    <t>肺障害</t>
    <phoneticPr fontId="1"/>
  </si>
  <si>
    <t>心疾患</t>
    <phoneticPr fontId="1"/>
  </si>
  <si>
    <t>末梢神経障害</t>
    <phoneticPr fontId="1"/>
  </si>
  <si>
    <t>発熱</t>
    <phoneticPr fontId="1"/>
  </si>
  <si>
    <t>骨髄抑制</t>
    <phoneticPr fontId="1"/>
  </si>
  <si>
    <t>血圧低下</t>
    <phoneticPr fontId="1"/>
  </si>
  <si>
    <t>胃腸症状</t>
    <rPh sb="0" eb="4">
      <t>イチョウショウジョウ</t>
    </rPh>
    <phoneticPr fontId="1"/>
  </si>
  <si>
    <t>倦怠感</t>
    <phoneticPr fontId="1"/>
  </si>
  <si>
    <t>発疹</t>
    <phoneticPr fontId="1"/>
  </si>
  <si>
    <t>間質性肺疾患</t>
    <phoneticPr fontId="1"/>
  </si>
  <si>
    <t>膵炎</t>
    <phoneticPr fontId="1"/>
  </si>
  <si>
    <t>肝障害</t>
    <phoneticPr fontId="1"/>
  </si>
  <si>
    <t>大腸炎</t>
    <rPh sb="0" eb="3">
      <t>ダイチョウエン</t>
    </rPh>
    <phoneticPr fontId="1"/>
  </si>
  <si>
    <t>大腸炎</t>
    <phoneticPr fontId="1"/>
  </si>
  <si>
    <t>血糖値上昇</t>
    <phoneticPr fontId="1"/>
  </si>
  <si>
    <t>心筋炎</t>
    <rPh sb="0" eb="3">
      <t>シンキンエン</t>
    </rPh>
    <phoneticPr fontId="1"/>
  </si>
  <si>
    <t>心筋炎</t>
    <phoneticPr fontId="1"/>
  </si>
  <si>
    <t>神経障害</t>
    <rPh sb="0" eb="4">
      <t>シンケイショウガイ</t>
    </rPh>
    <phoneticPr fontId="1"/>
  </si>
  <si>
    <t>神経障害</t>
    <phoneticPr fontId="1"/>
  </si>
  <si>
    <t>腎障害</t>
    <phoneticPr fontId="1"/>
  </si>
  <si>
    <t>筋炎</t>
    <rPh sb="0" eb="2">
      <t>キンエン</t>
    </rPh>
    <phoneticPr fontId="1"/>
  </si>
  <si>
    <t>筋炎</t>
    <phoneticPr fontId="1"/>
  </si>
  <si>
    <t>重症筋無力症</t>
    <rPh sb="0" eb="6">
      <t>ジュウショウキンムリョクショウ</t>
    </rPh>
    <phoneticPr fontId="1"/>
  </si>
  <si>
    <t>重症筋無力症</t>
    <phoneticPr fontId="1"/>
  </si>
  <si>
    <t>脳炎</t>
    <rPh sb="0" eb="2">
      <t>ノウエン</t>
    </rPh>
    <phoneticPr fontId="1"/>
  </si>
  <si>
    <t>脳炎</t>
    <phoneticPr fontId="1"/>
  </si>
  <si>
    <t>甲状腺機能障害</t>
    <rPh sb="0" eb="7">
      <t>コウジョウセンキノウショウガイ</t>
    </rPh>
    <phoneticPr fontId="1"/>
  </si>
  <si>
    <t>甲状腺機能障害</t>
    <phoneticPr fontId="1"/>
  </si>
  <si>
    <t>副腎機能障害</t>
    <rPh sb="0" eb="6">
      <t>フクジンキノウショウガイ</t>
    </rPh>
    <phoneticPr fontId="1"/>
  </si>
  <si>
    <t>副腎機能障害</t>
    <phoneticPr fontId="1"/>
  </si>
  <si>
    <t>下垂体機能障害</t>
    <rPh sb="0" eb="7">
      <t>カスイタイキノウショウガイ</t>
    </rPh>
    <phoneticPr fontId="1"/>
  </si>
  <si>
    <t>下垂体機能障害</t>
    <phoneticPr fontId="1"/>
  </si>
  <si>
    <t>不眠症</t>
    <phoneticPr fontId="1"/>
  </si>
  <si>
    <t>尿の着色</t>
    <rPh sb="0" eb="1">
      <t>ニョウ</t>
    </rPh>
    <rPh sb="2" eb="4">
      <t>チャクショク</t>
    </rPh>
    <phoneticPr fontId="1"/>
  </si>
  <si>
    <t>頻尿・排尿痛</t>
    <rPh sb="0" eb="2">
      <t>ヒンニョウ</t>
    </rPh>
    <rPh sb="3" eb="6">
      <t>ハイニョウツウ</t>
    </rPh>
    <phoneticPr fontId="1"/>
  </si>
  <si>
    <t>頻尿・排尿痛</t>
    <phoneticPr fontId="1"/>
  </si>
  <si>
    <t>アレルギー反応</t>
    <phoneticPr fontId="1"/>
  </si>
  <si>
    <t>血小板減少</t>
    <phoneticPr fontId="1"/>
  </si>
  <si>
    <t>出血性膀胱炎</t>
    <rPh sb="0" eb="6">
      <t>シュッケツセイボウコウエン</t>
    </rPh>
    <phoneticPr fontId="1"/>
  </si>
  <si>
    <t>出血性膀胱炎</t>
    <phoneticPr fontId="1"/>
  </si>
  <si>
    <t>高血糖</t>
    <phoneticPr fontId="1"/>
  </si>
  <si>
    <t>消化管穿孔</t>
    <phoneticPr fontId="1"/>
  </si>
  <si>
    <t>心嚢液貯留･胸水</t>
    <rPh sb="0" eb="1">
      <t>シン</t>
    </rPh>
    <rPh sb="1" eb="2">
      <t>ノウ</t>
    </rPh>
    <rPh sb="2" eb="3">
      <t>エキ</t>
    </rPh>
    <rPh sb="3" eb="5">
      <t>チョリュウ</t>
    </rPh>
    <rPh sb="6" eb="8">
      <t>キョウスイ</t>
    </rPh>
    <phoneticPr fontId="1"/>
  </si>
  <si>
    <t>心嚢液貯留･胸水</t>
    <phoneticPr fontId="1"/>
  </si>
  <si>
    <t>けいれん</t>
    <phoneticPr fontId="1"/>
  </si>
  <si>
    <t>皮膚粘膜眼症候群</t>
    <rPh sb="0" eb="4">
      <t>ヒフネンマク</t>
    </rPh>
    <rPh sb="4" eb="5">
      <t>メ</t>
    </rPh>
    <rPh sb="5" eb="8">
      <t>ショウコウグン</t>
    </rPh>
    <phoneticPr fontId="1"/>
  </si>
  <si>
    <t>皮膚粘膜眼症候群</t>
    <phoneticPr fontId="1"/>
  </si>
  <si>
    <t>横紋筋融解症</t>
    <phoneticPr fontId="1"/>
  </si>
  <si>
    <t>脂質代謝異常</t>
    <rPh sb="0" eb="6">
      <t>シシツタイシャイジョウ</t>
    </rPh>
    <phoneticPr fontId="1"/>
  </si>
  <si>
    <t>脂質代謝異常</t>
    <phoneticPr fontId="1"/>
  </si>
  <si>
    <t>創傷治癒障害</t>
    <phoneticPr fontId="1"/>
  </si>
  <si>
    <t>呼吸困難</t>
    <phoneticPr fontId="1"/>
  </si>
  <si>
    <t>低リン酸血症</t>
    <rPh sb="0" eb="1">
      <t>テイ</t>
    </rPh>
    <rPh sb="3" eb="4">
      <t>サン</t>
    </rPh>
    <rPh sb="4" eb="6">
      <t>ケッショウ</t>
    </rPh>
    <phoneticPr fontId="1"/>
  </si>
  <si>
    <t>低カリウム血症</t>
    <rPh sb="0" eb="1">
      <t>テイ</t>
    </rPh>
    <rPh sb="5" eb="7">
      <t>ケッショウ</t>
    </rPh>
    <phoneticPr fontId="1"/>
  </si>
  <si>
    <t>低リン酸血症</t>
    <phoneticPr fontId="1"/>
  </si>
  <si>
    <t>低カリウム血症</t>
    <phoneticPr fontId="1"/>
  </si>
  <si>
    <t>高血圧</t>
    <phoneticPr fontId="1"/>
  </si>
  <si>
    <t>内分泌障害</t>
    <rPh sb="0" eb="5">
      <t>ナイブンピツショウガイ</t>
    </rPh>
    <phoneticPr fontId="1"/>
  </si>
  <si>
    <t>髄膜炎</t>
    <rPh sb="0" eb="3">
      <t>ズイマクエン</t>
    </rPh>
    <phoneticPr fontId="1"/>
  </si>
  <si>
    <t>副腎機能障害</t>
    <rPh sb="0" eb="4">
      <t>フクジンキノウ</t>
    </rPh>
    <rPh sb="4" eb="6">
      <t>ショウガイ</t>
    </rPh>
    <phoneticPr fontId="1"/>
  </si>
  <si>
    <t>血球貪食症候群</t>
    <rPh sb="0" eb="7">
      <t>ケッキュウドンショクショウコウグン</t>
    </rPh>
    <phoneticPr fontId="1"/>
  </si>
  <si>
    <t>結核</t>
    <rPh sb="0" eb="2">
      <t>ケッカク</t>
    </rPh>
    <phoneticPr fontId="1"/>
  </si>
  <si>
    <t>胃炎</t>
    <rPh sb="0" eb="2">
      <t>イエン</t>
    </rPh>
    <phoneticPr fontId="1"/>
  </si>
  <si>
    <t>ぶどう膜炎</t>
    <rPh sb="3" eb="4">
      <t>マク</t>
    </rPh>
    <rPh sb="4" eb="5">
      <t>エン</t>
    </rPh>
    <phoneticPr fontId="1"/>
  </si>
  <si>
    <t>ぶどう膜炎</t>
    <rPh sb="3" eb="5">
      <t>マクエン</t>
    </rPh>
    <phoneticPr fontId="1"/>
  </si>
  <si>
    <t>静脈炎</t>
    <phoneticPr fontId="1"/>
  </si>
  <si>
    <t>肝障害</t>
    <rPh sb="0" eb="1">
      <t>カン</t>
    </rPh>
    <rPh sb="1" eb="3">
      <t>ショウガイ</t>
    </rPh>
    <phoneticPr fontId="1"/>
  </si>
  <si>
    <t>赤血球減少</t>
    <rPh sb="0" eb="5">
      <t>セッケッキュウゲンショウ</t>
    </rPh>
    <phoneticPr fontId="1"/>
  </si>
  <si>
    <t>血液障害</t>
    <rPh sb="0" eb="4">
      <t>ケツエキショウガイ</t>
    </rPh>
    <phoneticPr fontId="1"/>
  </si>
  <si>
    <t>血糖値上昇</t>
    <rPh sb="0" eb="3">
      <t>ケットウチ</t>
    </rPh>
    <rPh sb="3" eb="5">
      <t>ジョウショウ</t>
    </rPh>
    <phoneticPr fontId="1"/>
  </si>
  <si>
    <t>QT延長</t>
    <rPh sb="2" eb="4">
      <t>エンチョウ</t>
    </rPh>
    <phoneticPr fontId="1"/>
  </si>
  <si>
    <t>アレルギー症状</t>
    <rPh sb="5" eb="7">
      <t>ショウジョウ</t>
    </rPh>
    <phoneticPr fontId="1"/>
  </si>
  <si>
    <t>注射部位の腫れ</t>
    <rPh sb="0" eb="4">
      <t>チュウシャブイ</t>
    </rPh>
    <rPh sb="5" eb="6">
      <t>ハ</t>
    </rPh>
    <phoneticPr fontId="1"/>
  </si>
  <si>
    <t>◆吐き気や嘔吐はありましたか？　嘔吐があれば下のメモ欄へ記載してください。</t>
    <rPh sb="1" eb="2">
      <t>ハ</t>
    </rPh>
    <rPh sb="3" eb="4">
      <t>ケ</t>
    </rPh>
    <rPh sb="5" eb="7">
      <t>オウト</t>
    </rPh>
    <rPh sb="16" eb="18">
      <t>オウト</t>
    </rPh>
    <rPh sb="22" eb="23">
      <t>シタ</t>
    </rPh>
    <rPh sb="26" eb="27">
      <t>ラン</t>
    </rPh>
    <rPh sb="28" eb="30">
      <t>キサイ</t>
    </rPh>
    <phoneticPr fontId="1"/>
  </si>
  <si>
    <t>◆心臓がどきどきする、脈が乱れるなどの症状がありましたか？</t>
    <rPh sb="1" eb="3">
      <t>シンゾウ</t>
    </rPh>
    <rPh sb="11" eb="12">
      <t>ミャク</t>
    </rPh>
    <rPh sb="13" eb="14">
      <t>ミダ</t>
    </rPh>
    <rPh sb="19" eb="21">
      <t>ショウジョウ</t>
    </rPh>
    <phoneticPr fontId="1"/>
  </si>
  <si>
    <t>症状があれば下のメモ欄へ詳細を記載してください。</t>
    <rPh sb="0" eb="2">
      <t>ショウジョウ</t>
    </rPh>
    <rPh sb="6" eb="7">
      <t>シタ</t>
    </rPh>
    <rPh sb="10" eb="11">
      <t>ラン</t>
    </rPh>
    <rPh sb="12" eb="14">
      <t>ショウサイ</t>
    </rPh>
    <rPh sb="15" eb="17">
      <t>キサイ</t>
    </rPh>
    <phoneticPr fontId="1"/>
  </si>
  <si>
    <t>症状があれば下のメモ欄へ詳細を記載してください。</t>
    <phoneticPr fontId="1"/>
  </si>
  <si>
    <t>◆ふらつき、めまい、息切れ、動悸などの貧血症状はありましたか？</t>
    <rPh sb="10" eb="12">
      <t>イキギ</t>
    </rPh>
    <rPh sb="14" eb="16">
      <t>ドウキ</t>
    </rPh>
    <rPh sb="19" eb="23">
      <t>ヒンケツショウジョウ</t>
    </rPh>
    <phoneticPr fontId="1"/>
  </si>
  <si>
    <t>皮疹</t>
    <rPh sb="0" eb="2">
      <t>ヒシン</t>
    </rPh>
    <phoneticPr fontId="1"/>
  </si>
  <si>
    <t>病院宛先</t>
    <rPh sb="0" eb="2">
      <t>ビョウイン</t>
    </rPh>
    <rPh sb="2" eb="4">
      <t>アテサキ</t>
    </rPh>
    <phoneticPr fontId="1"/>
  </si>
  <si>
    <t>FAX番号</t>
    <rPh sb="3" eb="5">
      <t>バンゴウ</t>
    </rPh>
    <phoneticPr fontId="1"/>
  </si>
  <si>
    <t>072-441-8811</t>
    <phoneticPr fontId="1"/>
  </si>
  <si>
    <t>市立岸和田市民病院　地域医療連携室　宛</t>
    <rPh sb="0" eb="9">
      <t>シリツキシワダシミンビョウイン</t>
    </rPh>
    <rPh sb="18" eb="19">
      <t>アテ</t>
    </rPh>
    <phoneticPr fontId="1"/>
  </si>
  <si>
    <t>◆頭痛がありましたか？</t>
    <rPh sb="1" eb="3">
      <t>ズツウ</t>
    </rPh>
    <phoneticPr fontId="1"/>
  </si>
  <si>
    <t>◆次のような皮膚症状がありましたか？症状があれば詳細を下のメモ欄へ記載してください。</t>
    <rPh sb="1" eb="2">
      <t>ツギ</t>
    </rPh>
    <rPh sb="6" eb="10">
      <t>ヒフショウジョウ</t>
    </rPh>
    <rPh sb="18" eb="20">
      <t>ショウジョウ</t>
    </rPh>
    <rPh sb="24" eb="26">
      <t>ショウサイ</t>
    </rPh>
    <rPh sb="27" eb="28">
      <t>シタ</t>
    </rPh>
    <rPh sb="31" eb="32">
      <t>ラン</t>
    </rPh>
    <rPh sb="33" eb="35">
      <t>キサイ</t>
    </rPh>
    <phoneticPr fontId="1"/>
  </si>
  <si>
    <t>目の充血やまぶたの腫れ、くちびるや陰部など粘膜のただれ、</t>
    <rPh sb="0" eb="1">
      <t>メ</t>
    </rPh>
    <rPh sb="2" eb="4">
      <t>ジュウケツ</t>
    </rPh>
    <rPh sb="9" eb="10">
      <t>ハ</t>
    </rPh>
    <rPh sb="17" eb="19">
      <t>インブ</t>
    </rPh>
    <rPh sb="21" eb="23">
      <t>ネンマク</t>
    </rPh>
    <phoneticPr fontId="1"/>
  </si>
  <si>
    <t>皮膚の広い範囲が赤くなる、のどの痛み、など</t>
    <rPh sb="0" eb="2">
      <t>ヒフ</t>
    </rPh>
    <rPh sb="16" eb="17">
      <t>イタ</t>
    </rPh>
    <phoneticPr fontId="1"/>
  </si>
  <si>
    <t>症状があれば詳細を下のメモ欄へ記載してください。</t>
    <rPh sb="0" eb="2">
      <t>ショウジョウ</t>
    </rPh>
    <rPh sb="6" eb="8">
      <t>ショウサイ</t>
    </rPh>
    <rPh sb="9" eb="10">
      <t>シタ</t>
    </rPh>
    <rPh sb="13" eb="14">
      <t>ラン</t>
    </rPh>
    <rPh sb="15" eb="17">
      <t>キサイ</t>
    </rPh>
    <phoneticPr fontId="1"/>
  </si>
  <si>
    <t>吐血、便が黒いなどの症状があればそれも記載してください。</t>
    <rPh sb="0" eb="2">
      <t>トケツ</t>
    </rPh>
    <rPh sb="3" eb="4">
      <t>ベン</t>
    </rPh>
    <rPh sb="5" eb="6">
      <t>クロ</t>
    </rPh>
    <rPh sb="10" eb="12">
      <t>ショウジョウ</t>
    </rPh>
    <rPh sb="19" eb="21">
      <t>キサイ</t>
    </rPh>
    <phoneticPr fontId="1"/>
  </si>
  <si>
    <t>◆アレルギー症状がありましたか？</t>
    <rPh sb="6" eb="8">
      <t>ショウジョウ</t>
    </rPh>
    <phoneticPr fontId="1"/>
  </si>
  <si>
    <t>顔や体がほてったり、赤くなって痒みがあったり、息苦しいなど、</t>
    <rPh sb="0" eb="1">
      <t>カオ</t>
    </rPh>
    <rPh sb="2" eb="3">
      <t>カラダ</t>
    </rPh>
    <rPh sb="10" eb="11">
      <t>アカ</t>
    </rPh>
    <rPh sb="15" eb="16">
      <t>カユ</t>
    </rPh>
    <rPh sb="23" eb="25">
      <t>イキグル</t>
    </rPh>
    <phoneticPr fontId="1"/>
  </si>
  <si>
    <t>アレルギー症状があれば詳細を下のメモ欄へ記載してください。</t>
    <rPh sb="5" eb="7">
      <t>ショウジョウ</t>
    </rPh>
    <rPh sb="11" eb="13">
      <t>ショウサイ</t>
    </rPh>
    <rPh sb="14" eb="15">
      <t>シタ</t>
    </rPh>
    <rPh sb="18" eb="19">
      <t>ラン</t>
    </rPh>
    <rPh sb="20" eb="22">
      <t>キサイ</t>
    </rPh>
    <phoneticPr fontId="1"/>
  </si>
  <si>
    <t>しびれ</t>
  </si>
  <si>
    <t>顔面神経麻痺</t>
    <rPh sb="0" eb="6">
      <t>ガンメンシンケイマヒ</t>
    </rPh>
    <phoneticPr fontId="1"/>
  </si>
  <si>
    <t>顔面神経麻痺</t>
    <rPh sb="0" eb="2">
      <t>ガンメン</t>
    </rPh>
    <rPh sb="2" eb="6">
      <t>シンケイマヒ</t>
    </rPh>
    <phoneticPr fontId="1"/>
  </si>
  <si>
    <t>血尿</t>
    <rPh sb="0" eb="2">
      <t>ケツニョウ</t>
    </rPh>
    <phoneticPr fontId="1"/>
  </si>
  <si>
    <t>また、血便があればそれも記載してください。</t>
    <rPh sb="3" eb="5">
      <t>ケツベン</t>
    </rPh>
    <rPh sb="12" eb="14">
      <t>キサイ</t>
    </rPh>
    <phoneticPr fontId="1"/>
  </si>
  <si>
    <t>◆手や足にしもやけやあかぎれに似た症状はありましたか？</t>
    <rPh sb="1" eb="2">
      <t>テ</t>
    </rPh>
    <rPh sb="3" eb="4">
      <t>アシ</t>
    </rPh>
    <rPh sb="15" eb="16">
      <t>ニ</t>
    </rPh>
    <rPh sb="17" eb="19">
      <t>ショウジョウ</t>
    </rPh>
    <phoneticPr fontId="1"/>
  </si>
  <si>
    <t>症状の程度などの詳細を下のメモ欄へ記載してください。</t>
    <rPh sb="0" eb="2">
      <t>ショウジョウ</t>
    </rPh>
    <rPh sb="3" eb="5">
      <t>テイド</t>
    </rPh>
    <rPh sb="8" eb="10">
      <t>ショウサイ</t>
    </rPh>
    <rPh sb="11" eb="12">
      <t>シタ</t>
    </rPh>
    <rPh sb="15" eb="16">
      <t>ラン</t>
    </rPh>
    <rPh sb="17" eb="19">
      <t>キサイ</t>
    </rPh>
    <phoneticPr fontId="1"/>
  </si>
  <si>
    <t>血管痛･静脈炎</t>
    <rPh sb="0" eb="3">
      <t>ケッカンツウ</t>
    </rPh>
    <rPh sb="4" eb="7">
      <t>ジョウミャクエン</t>
    </rPh>
    <phoneticPr fontId="1"/>
  </si>
  <si>
    <t>筋･関節痛</t>
    <rPh sb="0" eb="1">
      <t>スジ</t>
    </rPh>
    <rPh sb="2" eb="5">
      <t>カンセツツウ</t>
    </rPh>
    <phoneticPr fontId="1"/>
  </si>
  <si>
    <t>筋･関節痛</t>
    <rPh sb="2" eb="4">
      <t>カンセツ</t>
    </rPh>
    <phoneticPr fontId="1"/>
  </si>
  <si>
    <t>◆手足やのどの周りなどにしびれはありましたか？症状のある部位をメモ欄へ記載してください。</t>
    <rPh sb="1" eb="3">
      <t>テアシ</t>
    </rPh>
    <rPh sb="7" eb="8">
      <t>マワ</t>
    </rPh>
    <rPh sb="23" eb="25">
      <t>ショウジョウ</t>
    </rPh>
    <rPh sb="28" eb="30">
      <t>ブイ</t>
    </rPh>
    <rPh sb="33" eb="34">
      <t>ラン</t>
    </rPh>
    <rPh sb="35" eb="37">
      <t>キサイ</t>
    </rPh>
    <phoneticPr fontId="1"/>
  </si>
  <si>
    <t>筋･関節痛</t>
    <phoneticPr fontId="1"/>
  </si>
  <si>
    <t>◆鼻血や血痰、吐血、喀血など出血の症状がありましたか？</t>
    <rPh sb="1" eb="3">
      <t>ハナヂ</t>
    </rPh>
    <rPh sb="4" eb="6">
      <t>ケッタン</t>
    </rPh>
    <rPh sb="7" eb="9">
      <t>トケツ</t>
    </rPh>
    <rPh sb="10" eb="12">
      <t>カッケツ</t>
    </rPh>
    <rPh sb="14" eb="16">
      <t>シュッケツ</t>
    </rPh>
    <rPh sb="17" eb="19">
      <t>ショウジョウ</t>
    </rPh>
    <phoneticPr fontId="1"/>
  </si>
  <si>
    <t>胸痛</t>
    <rPh sb="0" eb="2">
      <t>キョウツウ</t>
    </rPh>
    <phoneticPr fontId="1"/>
  </si>
  <si>
    <t>動脈解離</t>
    <rPh sb="0" eb="4">
      <t>ドウミャクカイリ</t>
    </rPh>
    <phoneticPr fontId="1"/>
  </si>
  <si>
    <t>瘻孔</t>
    <rPh sb="0" eb="2">
      <t>ロウコウ</t>
    </rPh>
    <phoneticPr fontId="1"/>
  </si>
  <si>
    <t>◆みぞおちや背中、腹部の痛み、吐き気･嘔吐はありましたか？</t>
    <rPh sb="6" eb="8">
      <t>セナカ</t>
    </rPh>
    <rPh sb="9" eb="11">
      <t>フクブ</t>
    </rPh>
    <rPh sb="12" eb="13">
      <t>イタ</t>
    </rPh>
    <rPh sb="15" eb="16">
      <t>ハ</t>
    </rPh>
    <rPh sb="17" eb="18">
      <t>ケ</t>
    </rPh>
    <rPh sb="19" eb="21">
      <t>オウト</t>
    </rPh>
    <phoneticPr fontId="1"/>
  </si>
  <si>
    <t>検査値判断のためなし</t>
    <rPh sb="0" eb="3">
      <t>ケンサチ</t>
    </rPh>
    <rPh sb="3" eb="5">
      <t>ハンダン</t>
    </rPh>
    <phoneticPr fontId="1"/>
  </si>
  <si>
    <t>皮膚･粘膜障害</t>
    <rPh sb="0" eb="2">
      <t>ヒフ</t>
    </rPh>
    <rPh sb="3" eb="5">
      <t>ネンマク</t>
    </rPh>
    <rPh sb="5" eb="7">
      <t>ショウガイ</t>
    </rPh>
    <phoneticPr fontId="1"/>
  </si>
  <si>
    <t>◆胸がしめつけられるように痛むなどの症状はありましたか？</t>
    <rPh sb="1" eb="2">
      <t>ムネ</t>
    </rPh>
    <rPh sb="13" eb="14">
      <t>イタ</t>
    </rPh>
    <rPh sb="18" eb="20">
      <t>ショウジョウ</t>
    </rPh>
    <phoneticPr fontId="1"/>
  </si>
  <si>
    <t>中毒性表皮壊死症</t>
    <rPh sb="0" eb="2">
      <t>チュウドク</t>
    </rPh>
    <rPh sb="2" eb="3">
      <t>セイ</t>
    </rPh>
    <rPh sb="3" eb="5">
      <t>ヒョウヒ</t>
    </rPh>
    <rPh sb="5" eb="7">
      <t>エシ</t>
    </rPh>
    <rPh sb="7" eb="8">
      <t>ショウ</t>
    </rPh>
    <phoneticPr fontId="1"/>
  </si>
  <si>
    <t>中毒性表皮壊死症</t>
    <rPh sb="0" eb="5">
      <t>チュウドクセイヒョウヒ</t>
    </rPh>
    <rPh sb="5" eb="7">
      <t>エシ</t>
    </rPh>
    <rPh sb="7" eb="8">
      <t>ショウ</t>
    </rPh>
    <phoneticPr fontId="1"/>
  </si>
  <si>
    <t>皮膚･粘膜障害</t>
    <phoneticPr fontId="1"/>
  </si>
  <si>
    <t>急性症状であり項目なし</t>
    <rPh sb="0" eb="4">
      <t>キュウセイショウジョウ</t>
    </rPh>
    <rPh sb="7" eb="9">
      <t>コウモク</t>
    </rPh>
    <phoneticPr fontId="1"/>
  </si>
  <si>
    <t>不眠症</t>
    <rPh sb="0" eb="2">
      <t>フミン</t>
    </rPh>
    <rPh sb="2" eb="3">
      <t>ショウ</t>
    </rPh>
    <phoneticPr fontId="1"/>
  </si>
  <si>
    <t>腹･背部痛</t>
    <rPh sb="0" eb="1">
      <t>フク</t>
    </rPh>
    <rPh sb="2" eb="5">
      <t>ハイブツウ</t>
    </rPh>
    <phoneticPr fontId="1"/>
  </si>
  <si>
    <t>腹･背部痛</t>
    <phoneticPr fontId="1"/>
  </si>
  <si>
    <t>◆全身や身体の一部がけいれんしたり、麻痺したりといった症状はありましたか？</t>
    <rPh sb="1" eb="3">
      <t>ゼンシン</t>
    </rPh>
    <rPh sb="4" eb="6">
      <t>カラダ</t>
    </rPh>
    <rPh sb="7" eb="9">
      <t>イチブ</t>
    </rPh>
    <rPh sb="18" eb="20">
      <t>マヒ</t>
    </rPh>
    <rPh sb="19" eb="20">
      <t>シビ</t>
    </rPh>
    <rPh sb="27" eb="29">
      <t>ショウジョウ</t>
    </rPh>
    <phoneticPr fontId="1"/>
  </si>
  <si>
    <t>痙攣･麻痺</t>
    <rPh sb="0" eb="2">
      <t>ケイレン</t>
    </rPh>
    <rPh sb="3" eb="5">
      <t>マヒ</t>
    </rPh>
    <phoneticPr fontId="1"/>
  </si>
  <si>
    <t>自覚症状ないためなし</t>
    <rPh sb="0" eb="4">
      <t>ジカクショウジョウ</t>
    </rPh>
    <phoneticPr fontId="1"/>
  </si>
  <si>
    <t>検査値判断のためなし</t>
    <rPh sb="0" eb="5">
      <t>ケンサチハンダン</t>
    </rPh>
    <phoneticPr fontId="1"/>
  </si>
  <si>
    <t>パンフレットに詳細記載ない程度の副作用のため項目なし</t>
    <rPh sb="7" eb="11">
      <t>ショウサイキサイ</t>
    </rPh>
    <rPh sb="13" eb="15">
      <t>テイド</t>
    </rPh>
    <rPh sb="16" eb="19">
      <t>フクサヨウ</t>
    </rPh>
    <rPh sb="22" eb="24">
      <t>コウモク</t>
    </rPh>
    <phoneticPr fontId="1"/>
  </si>
  <si>
    <t>肝静脈閉塞症</t>
    <rPh sb="0" eb="3">
      <t>カンジョウミャク</t>
    </rPh>
    <rPh sb="3" eb="5">
      <t>ヘイソク</t>
    </rPh>
    <rPh sb="5" eb="6">
      <t>ショウ</t>
    </rPh>
    <phoneticPr fontId="1"/>
  </si>
  <si>
    <t>肝静脈閉塞症</t>
    <rPh sb="0" eb="1">
      <t>カン</t>
    </rPh>
    <rPh sb="1" eb="3">
      <t>ジョウミャク</t>
    </rPh>
    <rPh sb="3" eb="6">
      <t>ヘイソクショウ</t>
    </rPh>
    <phoneticPr fontId="1"/>
  </si>
  <si>
    <t>リンパ球減少</t>
    <phoneticPr fontId="1"/>
  </si>
  <si>
    <t>関節痛</t>
    <rPh sb="0" eb="3">
      <t>カンセツツウ</t>
    </rPh>
    <phoneticPr fontId="1"/>
  </si>
  <si>
    <t>黄疸</t>
    <rPh sb="0" eb="2">
      <t>オウダン</t>
    </rPh>
    <phoneticPr fontId="1"/>
  </si>
  <si>
    <t>◆皮膚や白眼が黄色くなるなどの症状がありましたか？</t>
    <rPh sb="1" eb="3">
      <t>ヒフ</t>
    </rPh>
    <rPh sb="4" eb="6">
      <t>ハクガン</t>
    </rPh>
    <rPh sb="7" eb="9">
      <t>キイロ</t>
    </rPh>
    <rPh sb="15" eb="17">
      <t>ショウジョウ</t>
    </rPh>
    <phoneticPr fontId="1"/>
  </si>
  <si>
    <t>悪心･嘔吐、手足のしびれや意識障害などはフリー対応</t>
    <rPh sb="0" eb="2">
      <t>オシン</t>
    </rPh>
    <rPh sb="3" eb="5">
      <t>オウト</t>
    </rPh>
    <rPh sb="6" eb="8">
      <t>テアシ</t>
    </rPh>
    <rPh sb="13" eb="17">
      <t>イシキショウガイ</t>
    </rPh>
    <rPh sb="23" eb="25">
      <t>タイオウ</t>
    </rPh>
    <phoneticPr fontId="1"/>
  </si>
  <si>
    <t>尿量の変化はフリー対応</t>
    <rPh sb="0" eb="2">
      <t>ニョウリョウ</t>
    </rPh>
    <rPh sb="3" eb="5">
      <t>ヘンカ</t>
    </rPh>
    <rPh sb="9" eb="11">
      <t>タイオウ</t>
    </rPh>
    <phoneticPr fontId="1"/>
  </si>
  <si>
    <t>測定してわかる&amp;ケア対処なため項目なし</t>
    <rPh sb="0" eb="2">
      <t>ソクテイ</t>
    </rPh>
    <rPh sb="10" eb="12">
      <t>タイショ</t>
    </rPh>
    <rPh sb="15" eb="17">
      <t>コウモク</t>
    </rPh>
    <phoneticPr fontId="1"/>
  </si>
  <si>
    <t>治療開始後12～72時間以内発現のためフリー対応</t>
    <rPh sb="0" eb="2">
      <t>チリョウ</t>
    </rPh>
    <rPh sb="2" eb="5">
      <t>カイシゴ</t>
    </rPh>
    <rPh sb="10" eb="12">
      <t>ジカン</t>
    </rPh>
    <rPh sb="12" eb="14">
      <t>イナイ</t>
    </rPh>
    <rPh sb="14" eb="16">
      <t>ハツゲン</t>
    </rPh>
    <rPh sb="22" eb="24">
      <t>タイオウ</t>
    </rPh>
    <phoneticPr fontId="1"/>
  </si>
  <si>
    <t>症状があってもケア対応であり項目なし</t>
    <rPh sb="0" eb="2">
      <t>ショウジョウ</t>
    </rPh>
    <rPh sb="9" eb="11">
      <t>タイオウ</t>
    </rPh>
    <rPh sb="14" eb="16">
      <t>コウモク</t>
    </rPh>
    <phoneticPr fontId="1"/>
  </si>
  <si>
    <t>症状があっても対処するものではないため項目なし</t>
    <rPh sb="0" eb="2">
      <t>ショウジョウ</t>
    </rPh>
    <rPh sb="7" eb="9">
      <t>タイショ</t>
    </rPh>
    <rPh sb="19" eb="21">
      <t>コウモク</t>
    </rPh>
    <phoneticPr fontId="1"/>
  </si>
  <si>
    <t>不眠は副作用関係ない場合も多く項目なし</t>
    <rPh sb="0" eb="2">
      <t>フミン</t>
    </rPh>
    <rPh sb="3" eb="4">
      <t>フク</t>
    </rPh>
    <rPh sb="4" eb="6">
      <t>サヨウ</t>
    </rPh>
    <rPh sb="6" eb="8">
      <t>カンケイ</t>
    </rPh>
    <rPh sb="10" eb="12">
      <t>バアイ</t>
    </rPh>
    <rPh sb="13" eb="14">
      <t>オオ</t>
    </rPh>
    <rPh sb="15" eb="17">
      <t>コウモク</t>
    </rPh>
    <phoneticPr fontId="1"/>
  </si>
  <si>
    <t>認知機能障害、失語などはフリー対応</t>
    <rPh sb="0" eb="2">
      <t>ニンチ</t>
    </rPh>
    <rPh sb="2" eb="4">
      <t>キノウ</t>
    </rPh>
    <rPh sb="4" eb="6">
      <t>ショウガイ</t>
    </rPh>
    <rPh sb="7" eb="9">
      <t>シツゴ</t>
    </rPh>
    <rPh sb="15" eb="17">
      <t>タイオウ</t>
    </rPh>
    <phoneticPr fontId="1"/>
  </si>
  <si>
    <t>頭痛、意識障害はフリー対応</t>
    <rPh sb="0" eb="2">
      <t>ズツウ</t>
    </rPh>
    <rPh sb="3" eb="7">
      <t>イシキショウガイ</t>
    </rPh>
    <rPh sb="11" eb="13">
      <t>タイオウ</t>
    </rPh>
    <phoneticPr fontId="1"/>
  </si>
  <si>
    <t>ふらつき、言語障害はフリー対応</t>
    <rPh sb="5" eb="9">
      <t>ゲンゴショウガイ</t>
    </rPh>
    <rPh sb="13" eb="15">
      <t>タイオウ</t>
    </rPh>
    <phoneticPr fontId="1"/>
  </si>
  <si>
    <t>精神障害、意識障害はフリー対応</t>
    <rPh sb="0" eb="4">
      <t>セイシンショウガイ</t>
    </rPh>
    <rPh sb="5" eb="9">
      <t>イシキショウガイ</t>
    </rPh>
    <rPh sb="13" eb="15">
      <t>タイオウ</t>
    </rPh>
    <phoneticPr fontId="1"/>
  </si>
  <si>
    <t>会話や考えの混乱は聞き取り時の薬剤師判断→フリー対応</t>
    <rPh sb="0" eb="2">
      <t>カイワ</t>
    </rPh>
    <rPh sb="3" eb="4">
      <t>カンガ</t>
    </rPh>
    <rPh sb="6" eb="8">
      <t>コンラン</t>
    </rPh>
    <rPh sb="9" eb="10">
      <t>キ</t>
    </rPh>
    <rPh sb="11" eb="12">
      <t>ト</t>
    </rPh>
    <rPh sb="13" eb="14">
      <t>ジ</t>
    </rPh>
    <rPh sb="15" eb="20">
      <t>ヤクザイシハンダン</t>
    </rPh>
    <rPh sb="24" eb="26">
      <t>タイオウ</t>
    </rPh>
    <phoneticPr fontId="1"/>
  </si>
  <si>
    <t>症状なく項目なし</t>
    <rPh sb="0" eb="2">
      <t>ショウジョウ</t>
    </rPh>
    <rPh sb="4" eb="6">
      <t>コウモク</t>
    </rPh>
    <phoneticPr fontId="1"/>
  </si>
  <si>
    <t>胸や背中の激痛はフリー対応</t>
    <rPh sb="0" eb="1">
      <t>ムネ</t>
    </rPh>
    <rPh sb="2" eb="4">
      <t>セナカ</t>
    </rPh>
    <rPh sb="5" eb="7">
      <t>ゲキツウ</t>
    </rPh>
    <rPh sb="11" eb="13">
      <t>タイオウ</t>
    </rPh>
    <phoneticPr fontId="1"/>
  </si>
  <si>
    <t>アレルギー症状</t>
  </si>
  <si>
    <t>アレルギー症状</t>
    <phoneticPr fontId="1"/>
  </si>
  <si>
    <t>血管痛･静脈炎</t>
  </si>
  <si>
    <t>血管痛･静脈炎</t>
    <phoneticPr fontId="1"/>
  </si>
  <si>
    <t>発熱</t>
  </si>
  <si>
    <t>皮膚･粘膜障害</t>
    <rPh sb="0" eb="2">
      <t>ヒフ</t>
    </rPh>
    <rPh sb="3" eb="7">
      <t>ネンマクショウガイ</t>
    </rPh>
    <phoneticPr fontId="1"/>
  </si>
  <si>
    <t>息切れ</t>
    <phoneticPr fontId="1"/>
  </si>
  <si>
    <t>口渇</t>
    <phoneticPr fontId="1"/>
  </si>
  <si>
    <t>浮腫</t>
    <phoneticPr fontId="1"/>
  </si>
  <si>
    <t>爪囲炎</t>
    <phoneticPr fontId="1"/>
  </si>
  <si>
    <t>頭痛</t>
    <phoneticPr fontId="1"/>
  </si>
  <si>
    <t>腹痛</t>
    <phoneticPr fontId="1"/>
  </si>
  <si>
    <t>副作用→聞き取り項目</t>
    <rPh sb="0" eb="3">
      <t>フクサヨウ</t>
    </rPh>
    <rPh sb="4" eb="5">
      <t>キ</t>
    </rPh>
    <rPh sb="6" eb="7">
      <t>ト</t>
    </rPh>
    <rPh sb="8" eb="10">
      <t>コウモク</t>
    </rPh>
    <phoneticPr fontId="1"/>
  </si>
  <si>
    <t>悪心･嘔吐</t>
  </si>
  <si>
    <t>悪心･嘔吐</t>
    <phoneticPr fontId="1"/>
  </si>
  <si>
    <t>倦怠感</t>
  </si>
  <si>
    <t>高血圧</t>
  </si>
  <si>
    <t>筋･関節痛</t>
    <rPh sb="0" eb="1">
      <t>キン</t>
    </rPh>
    <rPh sb="2" eb="4">
      <t>カンセツ</t>
    </rPh>
    <rPh sb="4" eb="5">
      <t>ツウ</t>
    </rPh>
    <phoneticPr fontId="1"/>
  </si>
  <si>
    <t>072-445-9893</t>
    <phoneticPr fontId="1"/>
  </si>
  <si>
    <t>072-430-0812</t>
    <phoneticPr fontId="1"/>
  </si>
  <si>
    <t>　　　　　　　　　　　　　　　病院　宛</t>
    <rPh sb="15" eb="17">
      <t>ビョウイン</t>
    </rPh>
    <rPh sb="18" eb="19">
      <t>アテ</t>
    </rPh>
    <phoneticPr fontId="1"/>
  </si>
  <si>
    <t>　　　-　　　-</t>
    <phoneticPr fontId="1"/>
  </si>
  <si>
    <t>医療法人　乳腺ケア　泉州クリニック　宛</t>
    <rPh sb="0" eb="4">
      <t>イリョウホウジン</t>
    </rPh>
    <rPh sb="5" eb="7">
      <t>ニュウセン</t>
    </rPh>
    <rPh sb="10" eb="12">
      <t>センシュウ</t>
    </rPh>
    <rPh sb="18" eb="19">
      <t>アテ</t>
    </rPh>
    <phoneticPr fontId="1"/>
  </si>
  <si>
    <t>医療法人徳洲会 岸和田徳洲会病院 薬剤部 宛</t>
    <rPh sb="0" eb="4">
      <t>イリョウホウジン</t>
    </rPh>
    <rPh sb="4" eb="7">
      <t>トクシュウカイ</t>
    </rPh>
    <rPh sb="8" eb="14">
      <t>キシワダトクシュウカイ</t>
    </rPh>
    <rPh sb="14" eb="16">
      <t>ビョウイン</t>
    </rPh>
    <rPh sb="17" eb="20">
      <t>ヤクザイブ</t>
    </rPh>
    <rPh sb="21" eb="22">
      <t>アテ</t>
    </rPh>
    <phoneticPr fontId="1"/>
  </si>
  <si>
    <t>患者番号</t>
    <rPh sb="0" eb="2">
      <t>カンジャ</t>
    </rPh>
    <rPh sb="2" eb="4">
      <t>バンゴウ</t>
    </rPh>
    <phoneticPr fontId="1"/>
  </si>
  <si>
    <t>腹･背部痛</t>
  </si>
  <si>
    <t>皮疹</t>
  </si>
  <si>
    <t>注射薬：一般名(先発品名)</t>
    <rPh sb="0" eb="2">
      <t>チュウシャ</t>
    </rPh>
    <rPh sb="2" eb="3">
      <t>ヤク</t>
    </rPh>
    <rPh sb="4" eb="7">
      <t>イッパンメイ</t>
    </rPh>
    <rPh sb="8" eb="12">
      <t>センパツヒンメイ</t>
    </rPh>
    <phoneticPr fontId="1"/>
  </si>
  <si>
    <t>内服薬：一般名(先発品名)</t>
    <rPh sb="0" eb="3">
      <t>ナイフクヤク</t>
    </rPh>
    <rPh sb="4" eb="7">
      <t>イッパンメイ</t>
    </rPh>
    <rPh sb="8" eb="12">
      <t>センパツヒンメイ</t>
    </rPh>
    <phoneticPr fontId="1"/>
  </si>
  <si>
    <t>ティーエスワン</t>
    <phoneticPr fontId="1"/>
  </si>
  <si>
    <t>ﾃｶﾞﾌｰﾙ･ｷﾞﾒﾗｼﾙ･ｵﾃﾗｼﾙｶﾘｳﾑ(ティーエスワン)</t>
    <phoneticPr fontId="1"/>
  </si>
  <si>
    <t>ﾃｶﾞﾌｰﾙ･ｷﾞﾒﾗｼﾙ･ｵﾃﾗｼﾙｶﾘｳﾑ</t>
    <phoneticPr fontId="1"/>
  </si>
  <si>
    <t>薬のしおり</t>
    <rPh sb="0" eb="1">
      <t>クスリ</t>
    </rPh>
    <phoneticPr fontId="1"/>
  </si>
  <si>
    <t>ファンコニー症候群</t>
    <rPh sb="6" eb="9">
      <t>ショウコウグン</t>
    </rPh>
    <phoneticPr fontId="1"/>
  </si>
  <si>
    <t>間質性肺炎</t>
    <rPh sb="0" eb="5">
      <t>カンシツセイハイエン</t>
    </rPh>
    <phoneticPr fontId="1"/>
  </si>
  <si>
    <t>総合製品情報概要</t>
    <rPh sb="0" eb="8">
      <t>ソウゴウセイヒンジョウホウガイヨウ</t>
    </rPh>
    <phoneticPr fontId="1"/>
  </si>
  <si>
    <t>情報元</t>
    <rPh sb="0" eb="3">
      <t>ジョウホウゲン</t>
    </rPh>
    <phoneticPr fontId="1"/>
  </si>
  <si>
    <t>患者パンフレット</t>
  </si>
  <si>
    <t>患者向医薬品ガイド</t>
  </si>
  <si>
    <t>患者向医薬品ガイド</t>
    <rPh sb="0" eb="3">
      <t>カンジャム</t>
    </rPh>
    <rPh sb="3" eb="6">
      <t>イヤクヒン</t>
    </rPh>
    <phoneticPr fontId="1"/>
  </si>
  <si>
    <t>胃･十二指腸潰瘍</t>
    <rPh sb="0" eb="1">
      <t>イ</t>
    </rPh>
    <rPh sb="2" eb="8">
      <t>ジュウニシチョウカイヨウ</t>
    </rPh>
    <phoneticPr fontId="1"/>
  </si>
  <si>
    <t>呼吸促拍症候群</t>
    <rPh sb="0" eb="7">
      <t>コキュウソクハクショウコウグン</t>
    </rPh>
    <phoneticPr fontId="1"/>
  </si>
  <si>
    <t>間質性肺疾患</t>
    <rPh sb="0" eb="3">
      <t>カンシツセイ</t>
    </rPh>
    <rPh sb="3" eb="4">
      <t>ハイ</t>
    </rPh>
    <rPh sb="4" eb="6">
      <t>シッカン</t>
    </rPh>
    <phoneticPr fontId="1"/>
  </si>
  <si>
    <t>中枢神経障害</t>
    <rPh sb="0" eb="6">
      <t>チュウスウシンケイショウガイ</t>
    </rPh>
    <phoneticPr fontId="1"/>
  </si>
  <si>
    <t>シタラビン症候群</t>
    <rPh sb="5" eb="8">
      <t>ショウコウグン</t>
    </rPh>
    <phoneticPr fontId="1"/>
  </si>
  <si>
    <t>患者向医薬品ガイド</t>
    <phoneticPr fontId="1"/>
  </si>
  <si>
    <t>胆道障害</t>
    <rPh sb="0" eb="4">
      <t>タンドウショウガイ</t>
    </rPh>
    <phoneticPr fontId="1"/>
  </si>
  <si>
    <t>手足症候群</t>
  </si>
  <si>
    <t>嗅覚障害</t>
    <rPh sb="0" eb="4">
      <t>キュウカクショウガイ</t>
    </rPh>
    <phoneticPr fontId="1"/>
  </si>
  <si>
    <t>症状があっても対処するものではないため項目なし</t>
    <phoneticPr fontId="1"/>
  </si>
  <si>
    <t>手足症候群</t>
    <phoneticPr fontId="1"/>
  </si>
  <si>
    <t>骨粗鬆症</t>
    <rPh sb="0" eb="4">
      <t>コツソショウショウ</t>
    </rPh>
    <phoneticPr fontId="1"/>
  </si>
  <si>
    <t>ギランバレー症候群</t>
    <rPh sb="6" eb="9">
      <t>ショウコウグン</t>
    </rPh>
    <phoneticPr fontId="1"/>
  </si>
  <si>
    <t>手足に力が入らないなどはフリー対応</t>
    <rPh sb="0" eb="2">
      <t>テアシ</t>
    </rPh>
    <rPh sb="3" eb="4">
      <t>チカラ</t>
    </rPh>
    <rPh sb="5" eb="6">
      <t>ハイ</t>
    </rPh>
    <rPh sb="15" eb="17">
      <t>タイオウ</t>
    </rPh>
    <phoneticPr fontId="1"/>
  </si>
  <si>
    <t>IF</t>
  </si>
  <si>
    <t>IF</t>
    <phoneticPr fontId="1"/>
  </si>
  <si>
    <t>適正使用ガイド</t>
    <rPh sb="0" eb="4">
      <t>テキセイシヨウ</t>
    </rPh>
    <phoneticPr fontId="1"/>
  </si>
  <si>
    <t>肝静脈閉塞症</t>
    <rPh sb="0" eb="6">
      <t>カンジョウミャクヘイソクショウ</t>
    </rPh>
    <phoneticPr fontId="1"/>
  </si>
  <si>
    <t>血管内凝固症候群</t>
    <rPh sb="0" eb="3">
      <t>ケッカンナイ</t>
    </rPh>
    <rPh sb="3" eb="8">
      <t>ギョウコショウコウグン</t>
    </rPh>
    <phoneticPr fontId="1"/>
  </si>
  <si>
    <t>血管内凝固症候群</t>
    <rPh sb="0" eb="8">
      <t>ケッカンナイギョウコショウコウグン</t>
    </rPh>
    <phoneticPr fontId="1"/>
  </si>
  <si>
    <t>皮膚粘膜症状</t>
    <rPh sb="0" eb="2">
      <t>ヒフ</t>
    </rPh>
    <rPh sb="2" eb="6">
      <t>ネンマクショウジョウ</t>
    </rPh>
    <phoneticPr fontId="1"/>
  </si>
  <si>
    <t>脳卒中</t>
    <rPh sb="0" eb="3">
      <t>ノウソッチュウ</t>
    </rPh>
    <phoneticPr fontId="1"/>
  </si>
  <si>
    <t>腸管閉塞</t>
    <rPh sb="0" eb="4">
      <t>チョウカンヘイソク</t>
    </rPh>
    <phoneticPr fontId="1"/>
  </si>
  <si>
    <t>SIADH</t>
    <phoneticPr fontId="1"/>
  </si>
  <si>
    <t>間質性肺疾患</t>
    <rPh sb="0" eb="3">
      <t>カンシツセイ</t>
    </rPh>
    <rPh sb="3" eb="6">
      <t>ハイシッカン</t>
    </rPh>
    <phoneticPr fontId="1"/>
  </si>
  <si>
    <t>知覚異常</t>
    <rPh sb="0" eb="4">
      <t>チカクイジョウ</t>
    </rPh>
    <phoneticPr fontId="1"/>
  </si>
  <si>
    <t>腸管閉塞</t>
    <rPh sb="0" eb="2">
      <t>チョウカン</t>
    </rPh>
    <rPh sb="2" eb="4">
      <t>ヘイソク</t>
    </rPh>
    <phoneticPr fontId="1"/>
  </si>
  <si>
    <t>APL分化症候群</t>
    <rPh sb="3" eb="8">
      <t>ブンカショウコウグン</t>
    </rPh>
    <phoneticPr fontId="1"/>
  </si>
  <si>
    <t>APL分化症候群</t>
    <rPh sb="3" eb="5">
      <t>ブンカ</t>
    </rPh>
    <rPh sb="5" eb="8">
      <t>ショウコウグン</t>
    </rPh>
    <phoneticPr fontId="1"/>
  </si>
  <si>
    <t>白血球増加症</t>
    <rPh sb="0" eb="6">
      <t>ハッケッキュウゾウカショウ</t>
    </rPh>
    <phoneticPr fontId="1"/>
  </si>
  <si>
    <t>白血球増加症</t>
    <rPh sb="0" eb="3">
      <t>ハッケッキュウ</t>
    </rPh>
    <rPh sb="3" eb="6">
      <t>ゾウカショウ</t>
    </rPh>
    <phoneticPr fontId="1"/>
  </si>
  <si>
    <t>ウェルニッケ脳症</t>
    <rPh sb="6" eb="8">
      <t>ノウショウ</t>
    </rPh>
    <phoneticPr fontId="1"/>
  </si>
  <si>
    <t>意識障害などはフリー対応</t>
    <rPh sb="0" eb="4">
      <t>イシキショウガイ</t>
    </rPh>
    <rPh sb="10" eb="12">
      <t>タイオウ</t>
    </rPh>
    <phoneticPr fontId="1"/>
  </si>
  <si>
    <t>テモゾロミド(ﾃﾓﾀﾞｰﾙ)</t>
    <phoneticPr fontId="1"/>
  </si>
  <si>
    <t>プロカルバジン塩酸塩(塩酸ﾌﾟﾛｶﾙﾊﾞｼﾞﾝ)</t>
    <rPh sb="7" eb="10">
      <t>エンサンエン</t>
    </rPh>
    <rPh sb="11" eb="13">
      <t>エンサン</t>
    </rPh>
    <phoneticPr fontId="1"/>
  </si>
  <si>
    <t>カペシタビン(ｾﾞﾛｰﾀﾞ)</t>
    <phoneticPr fontId="1"/>
  </si>
  <si>
    <t>メルカプトプリン(ﾛｲｹﾘﾝ)</t>
    <phoneticPr fontId="1"/>
  </si>
  <si>
    <t>ﾃｶﾞﾌｰﾙ･ｳﾗｼﾙ(ユーエフティ)</t>
    <phoneticPr fontId="1"/>
  </si>
  <si>
    <t>ﾄﾘﾌﾙﾘｼﾞﾝ･ﾁﾋﾟﾗｼﾙ塩酸塩(ロンサーフ)</t>
    <rPh sb="15" eb="18">
      <t>エンサンエン</t>
    </rPh>
    <phoneticPr fontId="1"/>
  </si>
  <si>
    <t>エルロチニブ(ﾀﾙｾﾊﾞ)</t>
    <phoneticPr fontId="1"/>
  </si>
  <si>
    <t>アキシチニブ(ｲﾝﾗｲﾀ)</t>
    <phoneticPr fontId="1"/>
  </si>
  <si>
    <t>レンバチニブ(ﾚﾝﾋﾞﾏ)</t>
    <phoneticPr fontId="1"/>
  </si>
  <si>
    <t>ポマリドミド(ﾎﾟﾏﾘｽﾄ)</t>
    <phoneticPr fontId="1"/>
  </si>
  <si>
    <t>レナリドミド(ﾚﾌﾞﾗﾐﾄﾞ)</t>
    <phoneticPr fontId="1"/>
  </si>
  <si>
    <t>ベネトクラクス(ﾍﾞﾈｸﾚｸｽﾀ)</t>
    <phoneticPr fontId="1"/>
  </si>
  <si>
    <t>ダブラフェニブ(ﾀﾌｨﾝﾗｰ)</t>
    <phoneticPr fontId="1"/>
  </si>
  <si>
    <t>トラメチニブ(ﾒｷﾆｽﾄ)</t>
    <phoneticPr fontId="1"/>
  </si>
  <si>
    <t>ビニメチニブ(ﾒｸﾄﾋﾞ)</t>
    <phoneticPr fontId="1"/>
  </si>
  <si>
    <t>エンコラフェニブ(ﾋﾞﾗﾌﾄﾋﾞ)</t>
    <phoneticPr fontId="1"/>
  </si>
  <si>
    <t>カボザンチニブ(ｶﾎﾞﾒﾃｨｸｽ)</t>
    <phoneticPr fontId="1"/>
  </si>
  <si>
    <t>テモゾロミド</t>
    <phoneticPr fontId="1"/>
  </si>
  <si>
    <t>プロカルバジン塩酸塩</t>
    <rPh sb="7" eb="10">
      <t>エンサンエン</t>
    </rPh>
    <phoneticPr fontId="1"/>
  </si>
  <si>
    <t>塩酸プロカルバジン</t>
    <rPh sb="0" eb="2">
      <t>エンサン</t>
    </rPh>
    <phoneticPr fontId="1"/>
  </si>
  <si>
    <t>ﾃｶﾞﾌｰﾙ･ｳﾗｼﾙ</t>
    <phoneticPr fontId="1"/>
  </si>
  <si>
    <t>ユーエフティ</t>
    <phoneticPr fontId="1"/>
  </si>
  <si>
    <t>カペシタビン</t>
    <phoneticPr fontId="1"/>
  </si>
  <si>
    <t>ゼローダ</t>
    <phoneticPr fontId="1"/>
  </si>
  <si>
    <t>メルカプトプリン</t>
    <phoneticPr fontId="1"/>
  </si>
  <si>
    <t>ロイケリン</t>
    <phoneticPr fontId="1"/>
  </si>
  <si>
    <t>ﾄﾘﾌﾙﾘｼﾞﾝ･ﾁﾋﾟﾗｼﾙ塩酸塩</t>
    <rPh sb="15" eb="18">
      <t>エンサンエン</t>
    </rPh>
    <phoneticPr fontId="1"/>
  </si>
  <si>
    <t>ロンサーフ</t>
    <phoneticPr fontId="1"/>
  </si>
  <si>
    <t>エルロチニブ</t>
    <phoneticPr fontId="1"/>
  </si>
  <si>
    <t>タルセバ</t>
    <phoneticPr fontId="1"/>
  </si>
  <si>
    <t>アキシチニブ</t>
    <phoneticPr fontId="1"/>
  </si>
  <si>
    <t>インライタ</t>
    <phoneticPr fontId="1"/>
  </si>
  <si>
    <t>レンバチニブ</t>
    <phoneticPr fontId="1"/>
  </si>
  <si>
    <t>レンビマ</t>
    <phoneticPr fontId="1"/>
  </si>
  <si>
    <t>カボザンチニブ</t>
    <phoneticPr fontId="1"/>
  </si>
  <si>
    <t>カボメティクス</t>
    <phoneticPr fontId="1"/>
  </si>
  <si>
    <t>ダブラフェニブ</t>
    <phoneticPr fontId="1"/>
  </si>
  <si>
    <t>タフィンラー</t>
    <phoneticPr fontId="1"/>
  </si>
  <si>
    <t>トラメチニブ</t>
    <phoneticPr fontId="1"/>
  </si>
  <si>
    <t>メキニスト</t>
    <phoneticPr fontId="1"/>
  </si>
  <si>
    <t>ビニメチニブ</t>
    <phoneticPr fontId="1"/>
  </si>
  <si>
    <t>メクトビ</t>
    <phoneticPr fontId="1"/>
  </si>
  <si>
    <t>エンコラフェニブ</t>
    <phoneticPr fontId="1"/>
  </si>
  <si>
    <t>ビラフトビ</t>
    <phoneticPr fontId="1"/>
  </si>
  <si>
    <t>ポマリドミド</t>
    <phoneticPr fontId="1"/>
  </si>
  <si>
    <t>ポマリスト</t>
    <phoneticPr fontId="1"/>
  </si>
  <si>
    <t>レナリドミド</t>
    <phoneticPr fontId="1"/>
  </si>
  <si>
    <t>レブラミド</t>
    <phoneticPr fontId="1"/>
  </si>
  <si>
    <t>ベネトクラクス</t>
    <phoneticPr fontId="1"/>
  </si>
  <si>
    <t>ベネクレクスタ</t>
    <phoneticPr fontId="1"/>
  </si>
  <si>
    <t>めまい</t>
    <phoneticPr fontId="1"/>
  </si>
  <si>
    <t>発声障害</t>
    <rPh sb="0" eb="4">
      <t>ハッセイショウガイ</t>
    </rPh>
    <phoneticPr fontId="1"/>
  </si>
  <si>
    <t>◆しゃべりにくい、声が変わったといった症状がありましたか？</t>
    <rPh sb="9" eb="10">
      <t>コエ</t>
    </rPh>
    <rPh sb="11" eb="12">
      <t>カ</t>
    </rPh>
    <rPh sb="19" eb="21">
      <t>ショウジョウ</t>
    </rPh>
    <phoneticPr fontId="1"/>
  </si>
  <si>
    <t>黄疸</t>
    <phoneticPr fontId="1"/>
  </si>
  <si>
    <t>胸痛</t>
    <phoneticPr fontId="1"/>
  </si>
  <si>
    <t>患者パンフレット</t>
    <phoneticPr fontId="1"/>
  </si>
  <si>
    <t>認知障害</t>
    <rPh sb="0" eb="4">
      <t>ニンチショウガイ</t>
    </rPh>
    <phoneticPr fontId="1"/>
  </si>
  <si>
    <t>◆物忘れの症状(場所、時間が分からない等)がありましたか？</t>
    <rPh sb="1" eb="3">
      <t>モノワス</t>
    </rPh>
    <rPh sb="5" eb="7">
      <t>ショウジョウ</t>
    </rPh>
    <rPh sb="8" eb="10">
      <t>バショ</t>
    </rPh>
    <rPh sb="11" eb="13">
      <t>ジカン</t>
    </rPh>
    <rPh sb="14" eb="15">
      <t>ワ</t>
    </rPh>
    <rPh sb="19" eb="20">
      <t>ナド</t>
    </rPh>
    <phoneticPr fontId="1"/>
  </si>
  <si>
    <t>不眠症状</t>
    <rPh sb="0" eb="4">
      <t>フミンショウジョウ</t>
    </rPh>
    <phoneticPr fontId="1"/>
  </si>
  <si>
    <t>毛髪変色</t>
    <rPh sb="0" eb="4">
      <t>モウハツヘンショク</t>
    </rPh>
    <phoneticPr fontId="1"/>
  </si>
  <si>
    <t>精神障害</t>
    <rPh sb="0" eb="4">
      <t>セイシンショウガイ</t>
    </rPh>
    <phoneticPr fontId="1"/>
  </si>
  <si>
    <t>無力症</t>
    <rPh sb="0" eb="3">
      <t>ムリョクショウ</t>
    </rPh>
    <phoneticPr fontId="1"/>
  </si>
  <si>
    <t>◆力が入りにくくなるなどの症状がありましたか？</t>
    <rPh sb="1" eb="2">
      <t>チカラ</t>
    </rPh>
    <rPh sb="3" eb="4">
      <t>ハイ</t>
    </rPh>
    <rPh sb="13" eb="15">
      <t>ショウジョウ</t>
    </rPh>
    <phoneticPr fontId="1"/>
  </si>
  <si>
    <t>◆ホルモン剤◆</t>
    <rPh sb="5" eb="6">
      <t>ザイ</t>
    </rPh>
    <phoneticPr fontId="1"/>
  </si>
  <si>
    <t>エンザルタミド(ｲｸｽﾀﾝｼﾞ)</t>
    <phoneticPr fontId="1"/>
  </si>
  <si>
    <t>タモキシフェン(ﾉﾙﾊﾞﾃﾞｯｸｽ)</t>
    <phoneticPr fontId="1"/>
  </si>
  <si>
    <t>トレミフェン(ﾌｪｱｽﾄﾝ)</t>
    <phoneticPr fontId="1"/>
  </si>
  <si>
    <t>エキセメスタン(ｱﾛﾏｼﾝ)</t>
    <phoneticPr fontId="1"/>
  </si>
  <si>
    <t>アナストロゾール(ｱﾘﾐﾃﾞｯｸｽ)</t>
    <phoneticPr fontId="1"/>
  </si>
  <si>
    <t>レトロゾール(ﾌｪﾏｰﾗ)</t>
    <phoneticPr fontId="1"/>
  </si>
  <si>
    <t>ﾒﾄﾞﾛｷｼﾌﾟﾛｹﾞｽﾃﾛﾝ(ﾋｽﾛﾝH)</t>
    <phoneticPr fontId="1"/>
  </si>
  <si>
    <t>アビラテロン(ｻﾞｲﾃｨｶﾞ)</t>
    <phoneticPr fontId="1"/>
  </si>
  <si>
    <t>エストラムスチン(ｴｽﾄﾗｻｲﾄ)</t>
    <phoneticPr fontId="1"/>
  </si>
  <si>
    <t>ビカルタミド(ｶｿﾃﾞｯｸｽ)</t>
    <phoneticPr fontId="1"/>
  </si>
  <si>
    <t>フルタミド(ｵﾀﾞｲﾝ)</t>
    <phoneticPr fontId="1"/>
  </si>
  <si>
    <t>タミバロテン(ｱﾑﾉﾚｲｸ)</t>
    <phoneticPr fontId="1"/>
  </si>
  <si>
    <t>トレチノイン(ﾍﾞｻﾉｲﾄﾞ)</t>
    <phoneticPr fontId="1"/>
  </si>
  <si>
    <t>フルダラビン(ﾌﾙﾀﾞﾗ)</t>
    <phoneticPr fontId="1"/>
  </si>
  <si>
    <t>フォロデシン(ﾑﾝﾃﾞｼﾝ)</t>
    <phoneticPr fontId="1"/>
  </si>
  <si>
    <t>ヒドロキシカルバミド(ﾊｲﾄﾞﾚｱ)</t>
    <phoneticPr fontId="1"/>
  </si>
  <si>
    <t>エトポシド(ﾗｽﾃｯﾄS,ﾍﾞﾌﾟｼﾄﾞ)</t>
    <phoneticPr fontId="1"/>
  </si>
  <si>
    <t>アレクチニブ(ｱﾚｾﾝｻ)</t>
    <phoneticPr fontId="1"/>
  </si>
  <si>
    <t>クリゾチニブ(ｻﾞｰｺﾘ)</t>
    <phoneticPr fontId="1"/>
  </si>
  <si>
    <t>セリチニブ(ｼﾞｶﾃﾞｨｱ)</t>
    <phoneticPr fontId="1"/>
  </si>
  <si>
    <t>ロルラチニブ(ﾛｰﾌﾞﾚﾅ)</t>
    <phoneticPr fontId="1"/>
  </si>
  <si>
    <t>イマチニブ(ｸﾞﾘﾍﾞｯｸ)</t>
    <phoneticPr fontId="1"/>
  </si>
  <si>
    <t>ダサチニブ(ｽﾌﾟﾘｾﾙ)</t>
    <phoneticPr fontId="1"/>
  </si>
  <si>
    <t>ニロチニブ(ﾀｼｸﾞﾅ)</t>
    <phoneticPr fontId="1"/>
  </si>
  <si>
    <t>ボスチニブ(ﾎﾞｼｭﾘﾌ)</t>
    <phoneticPr fontId="1"/>
  </si>
  <si>
    <t>ポナチニブ(ｱｲｸﾙｼｸﾞ)</t>
    <phoneticPr fontId="1"/>
  </si>
  <si>
    <t>イブルチニブ(ｲﾑﾌﾞﾙﾋﾞｶ)</t>
    <phoneticPr fontId="1"/>
  </si>
  <si>
    <t>アベマシクリブ(ﾍﾞｰｼﾞﾆｵ)</t>
    <phoneticPr fontId="1"/>
  </si>
  <si>
    <t>パルボシクリブ(ｲﾌﾞﾗﾝｽ)</t>
    <phoneticPr fontId="1"/>
  </si>
  <si>
    <t>ラパチニブ(ﾀｲｹﾙﾌﾞ)</t>
    <phoneticPr fontId="1"/>
  </si>
  <si>
    <t>アファチニブ(ｼﾞｵﾄﾘﾌ)</t>
    <phoneticPr fontId="1"/>
  </si>
  <si>
    <t>オシメルチニブ(ﾀｸﾞﾘｯｿ)</t>
    <phoneticPr fontId="1"/>
  </si>
  <si>
    <t>ゲフェチニブ(ｲﾚｯｻ)</t>
    <phoneticPr fontId="1"/>
  </si>
  <si>
    <t>ボリノスタット(ｿﾞﾘﾝｻﾞ)</t>
    <phoneticPr fontId="1"/>
  </si>
  <si>
    <t>ルキソリチニブ(ｼﾞｬｶﾋﾞ)</t>
    <phoneticPr fontId="1"/>
  </si>
  <si>
    <t>エベロリムス(ｱﾌｨﾆﾄｰﾙ)</t>
    <phoneticPr fontId="1"/>
  </si>
  <si>
    <t>シロリムス(ﾗﾊﾟﾘﾑｽ)</t>
    <phoneticPr fontId="1"/>
  </si>
  <si>
    <t>オラパリブ(リムパーザ)</t>
    <phoneticPr fontId="1"/>
  </si>
  <si>
    <t>イキサゾミブ(ﾆﾝﾗｰﾛ)</t>
    <phoneticPr fontId="1"/>
  </si>
  <si>
    <t>スニチニブ(ｽｰﾃﾝﾄ)</t>
    <phoneticPr fontId="1"/>
  </si>
  <si>
    <t>ソラフェニブ(ﾈｸｻﾊﾞｰﾙ)</t>
    <phoneticPr fontId="1"/>
  </si>
  <si>
    <t>パゾパニブ(ｳﾞｫﾄﾘｴﾝﾄ)</t>
    <phoneticPr fontId="1"/>
  </si>
  <si>
    <t>レゴラフェニブ(ｽﾁﾊﾞｰｶﾞ)</t>
    <phoneticPr fontId="1"/>
  </si>
  <si>
    <t>アパルタミド(ｱｰﾘｰﾀﾞ)</t>
    <phoneticPr fontId="1"/>
  </si>
  <si>
    <t>ダコミチニブ(ﾋﾞｼﾞﾝﾌﾟﾛ)</t>
    <phoneticPr fontId="1"/>
  </si>
  <si>
    <t>ブリグチニブ(ｱﾙﾝﾌﾞﾘｸﾞ)</t>
    <phoneticPr fontId="1"/>
  </si>
  <si>
    <t>カプマチニブ(ﾀﾌﾞﾚｸﾀ)</t>
    <phoneticPr fontId="1"/>
  </si>
  <si>
    <t>エヌトレクチニブ(ﾛｽﾞﾘｰﾄﾚｸ)</t>
    <phoneticPr fontId="1"/>
  </si>
  <si>
    <t>ピミテスピブ(ｼﾞｪｾﾘ)</t>
    <phoneticPr fontId="1"/>
  </si>
  <si>
    <t>アナグレリド(ｱｸﾞﾘﾘﾝ)</t>
    <phoneticPr fontId="1"/>
  </si>
  <si>
    <t>アシミニブ(ｾﾑﾌﾞﾘｯｸｽ)</t>
    <phoneticPr fontId="1"/>
  </si>
  <si>
    <t>チラブルチニブ(ﾍﾞﾚｷｼﾌﾞﾙ)</t>
    <phoneticPr fontId="1"/>
  </si>
  <si>
    <t>ドキシフルリジン(ﾌﾙﾂﾛﾝ)</t>
    <phoneticPr fontId="1"/>
  </si>
  <si>
    <t>テポチニブ(ﾃﾌﾟﾐﾄｺ)</t>
    <phoneticPr fontId="1"/>
  </si>
  <si>
    <t>ブスルファン(マブリン)</t>
    <phoneticPr fontId="1"/>
  </si>
  <si>
    <t>ツシジノスタット(ﾊｲﾔｽﾀ)</t>
    <phoneticPr fontId="1"/>
  </si>
  <si>
    <t>ソトラシブ(ﾙﾏｹﾗｽ)</t>
    <phoneticPr fontId="1"/>
  </si>
  <si>
    <t>ダロルタミド(ﾆｭﾍﾞｸｵ)</t>
    <phoneticPr fontId="1"/>
  </si>
  <si>
    <t>キザルチニブ(ｳﾞｧﾝﾌﾘﾀ)</t>
    <phoneticPr fontId="1"/>
  </si>
  <si>
    <t>セルペルカチニブ(ﾚｯﾄｳﾞｨﾓ)</t>
    <phoneticPr fontId="1"/>
  </si>
  <si>
    <t>ニラパリブ(ｾﾞｼﾞｭｰﾗ)</t>
    <phoneticPr fontId="1"/>
  </si>
  <si>
    <t>◆普段より血糖が高くなったり、のどが渇いた、尿量が増えたなどの症状はありましたか？</t>
    <rPh sb="1" eb="3">
      <t>フダン</t>
    </rPh>
    <rPh sb="5" eb="7">
      <t>ケットウ</t>
    </rPh>
    <rPh sb="8" eb="9">
      <t>タカ</t>
    </rPh>
    <rPh sb="18" eb="19">
      <t>カワ</t>
    </rPh>
    <rPh sb="22" eb="24">
      <t>ニョウリョウ</t>
    </rPh>
    <rPh sb="25" eb="26">
      <t>フ</t>
    </rPh>
    <rPh sb="31" eb="33">
      <t>ショウジョウ</t>
    </rPh>
    <phoneticPr fontId="1"/>
  </si>
  <si>
    <t>◆眠れないなどの症状がありましたか？</t>
    <rPh sb="1" eb="2">
      <t>ネム</t>
    </rPh>
    <rPh sb="8" eb="10">
      <t>ショウジョウ</t>
    </rPh>
    <phoneticPr fontId="1"/>
  </si>
  <si>
    <t>◆髪の色に変化がありましたか？</t>
    <rPh sb="1" eb="2">
      <t>カミ</t>
    </rPh>
    <rPh sb="3" eb="4">
      <t>イロ</t>
    </rPh>
    <rPh sb="5" eb="7">
      <t>ヘンカ</t>
    </rPh>
    <phoneticPr fontId="1"/>
  </si>
  <si>
    <t>◆気持ちが落ち込んだり、逆に高揚したりすることがありましたか？</t>
    <rPh sb="1" eb="3">
      <t>キモ</t>
    </rPh>
    <rPh sb="5" eb="6">
      <t>オ</t>
    </rPh>
    <rPh sb="7" eb="8">
      <t>コ</t>
    </rPh>
    <rPh sb="12" eb="13">
      <t>ギャク</t>
    </rPh>
    <rPh sb="14" eb="16">
      <t>コウヨウ</t>
    </rPh>
    <phoneticPr fontId="1"/>
  </si>
  <si>
    <t>≪予備枠1≫</t>
    <rPh sb="1" eb="4">
      <t>ヨビワク</t>
    </rPh>
    <phoneticPr fontId="1"/>
  </si>
  <si>
    <t>≪予備枠2≫</t>
    <rPh sb="1" eb="4">
      <t>ヨビワク</t>
    </rPh>
    <phoneticPr fontId="1"/>
  </si>
  <si>
    <t>≪予備枠3≫</t>
    <rPh sb="1" eb="4">
      <t>ヨビワク</t>
    </rPh>
    <phoneticPr fontId="1"/>
  </si>
  <si>
    <t>≪予備枠4≫</t>
    <rPh sb="1" eb="4">
      <t>ヨビワク</t>
    </rPh>
    <phoneticPr fontId="1"/>
  </si>
  <si>
    <t>≪予備枠5≫</t>
    <rPh sb="1" eb="4">
      <t>ヨビワク</t>
    </rPh>
    <phoneticPr fontId="1"/>
  </si>
  <si>
    <t>≪予備枠6≫</t>
    <rPh sb="1" eb="4">
      <t>ヨビワク</t>
    </rPh>
    <phoneticPr fontId="1"/>
  </si>
  <si>
    <t>≪予備枠7≫</t>
    <rPh sb="1" eb="4">
      <t>ヨビワク</t>
    </rPh>
    <phoneticPr fontId="1"/>
  </si>
  <si>
    <t>≪予備枠8≫</t>
    <rPh sb="1" eb="4">
      <t>ヨビワク</t>
    </rPh>
    <phoneticPr fontId="1"/>
  </si>
  <si>
    <t>≪予備枠9≫</t>
    <rPh sb="1" eb="4">
      <t>ヨビワク</t>
    </rPh>
    <phoneticPr fontId="1"/>
  </si>
  <si>
    <t>≪予備枠10≫</t>
    <rPh sb="1" eb="4">
      <t>ヨビワク</t>
    </rPh>
    <phoneticPr fontId="1"/>
  </si>
  <si>
    <t>≪予備枠11≫</t>
    <rPh sb="1" eb="4">
      <t>ヨビワク</t>
    </rPh>
    <phoneticPr fontId="1"/>
  </si>
  <si>
    <t>≪予備枠12≫</t>
    <rPh sb="1" eb="4">
      <t>ヨビワク</t>
    </rPh>
    <phoneticPr fontId="1"/>
  </si>
  <si>
    <t>≪予備枠13≫</t>
    <rPh sb="1" eb="4">
      <t>ヨビワク</t>
    </rPh>
    <phoneticPr fontId="1"/>
  </si>
  <si>
    <t>≪予備枠14≫</t>
    <rPh sb="1" eb="4">
      <t>ヨビワク</t>
    </rPh>
    <phoneticPr fontId="1"/>
  </si>
  <si>
    <t>≪予備枠15≫</t>
    <rPh sb="1" eb="4">
      <t>ヨビワク</t>
    </rPh>
    <phoneticPr fontId="1"/>
  </si>
  <si>
    <t>≪予備枠16≫</t>
    <rPh sb="1" eb="4">
      <t>ヨビワク</t>
    </rPh>
    <phoneticPr fontId="1"/>
  </si>
  <si>
    <t>≪予備枠17≫</t>
    <rPh sb="1" eb="4">
      <t>ヨビワク</t>
    </rPh>
    <phoneticPr fontId="1"/>
  </si>
  <si>
    <t>≪予備枠18≫</t>
    <rPh sb="1" eb="4">
      <t>ヨビワク</t>
    </rPh>
    <phoneticPr fontId="1"/>
  </si>
  <si>
    <t>≪予備枠19≫</t>
    <rPh sb="1" eb="4">
      <t>ヨビワク</t>
    </rPh>
    <phoneticPr fontId="1"/>
  </si>
  <si>
    <t>≪予備枠20≫</t>
    <rPh sb="1" eb="4">
      <t>ヨビワク</t>
    </rPh>
    <phoneticPr fontId="1"/>
  </si>
  <si>
    <t>≪予備枠21≫</t>
    <rPh sb="1" eb="4">
      <t>ヨビワク</t>
    </rPh>
    <phoneticPr fontId="1"/>
  </si>
  <si>
    <t>≪予備枠22≫</t>
    <rPh sb="1" eb="4">
      <t>ヨビワク</t>
    </rPh>
    <phoneticPr fontId="1"/>
  </si>
  <si>
    <t>≪予備枠23≫</t>
    <rPh sb="1" eb="4">
      <t>ヨビワク</t>
    </rPh>
    <phoneticPr fontId="1"/>
  </si>
  <si>
    <t>≪予備枠24≫</t>
    <rPh sb="1" eb="4">
      <t>ヨビワク</t>
    </rPh>
    <phoneticPr fontId="1"/>
  </si>
  <si>
    <t>≪予備枠25≫</t>
    <rPh sb="1" eb="4">
      <t>ヨビワク</t>
    </rPh>
    <phoneticPr fontId="1"/>
  </si>
  <si>
    <t>≪予備枠26≫</t>
    <rPh sb="1" eb="4">
      <t>ヨビワク</t>
    </rPh>
    <phoneticPr fontId="1"/>
  </si>
  <si>
    <t>≪予備枠27≫</t>
    <rPh sb="1" eb="4">
      <t>ヨビワク</t>
    </rPh>
    <phoneticPr fontId="1"/>
  </si>
  <si>
    <t>≪予備枠28≫</t>
    <rPh sb="1" eb="4">
      <t>ヨビワク</t>
    </rPh>
    <phoneticPr fontId="1"/>
  </si>
  <si>
    <t>≪予備枠29≫</t>
    <rPh sb="1" eb="4">
      <t>ヨビワク</t>
    </rPh>
    <phoneticPr fontId="1"/>
  </si>
  <si>
    <t>≪予備枠30≫</t>
    <rPh sb="1" eb="4">
      <t>ヨビワク</t>
    </rPh>
    <phoneticPr fontId="1"/>
  </si>
  <si>
    <t>≪予備枠31≫</t>
    <rPh sb="1" eb="4">
      <t>ヨビワク</t>
    </rPh>
    <phoneticPr fontId="1"/>
  </si>
  <si>
    <t>≪予備枠32≫</t>
    <rPh sb="1" eb="4">
      <t>ヨビワク</t>
    </rPh>
    <phoneticPr fontId="1"/>
  </si>
  <si>
    <t>≪予備枠33≫</t>
    <rPh sb="1" eb="4">
      <t>ヨビワク</t>
    </rPh>
    <phoneticPr fontId="1"/>
  </si>
  <si>
    <t>≪予備枠34≫</t>
    <rPh sb="1" eb="4">
      <t>ヨビワク</t>
    </rPh>
    <phoneticPr fontId="1"/>
  </si>
  <si>
    <t>≪予備枠35≫</t>
    <rPh sb="1" eb="4">
      <t>ヨビワク</t>
    </rPh>
    <phoneticPr fontId="1"/>
  </si>
  <si>
    <t>≪予備枠36≫</t>
    <rPh sb="1" eb="4">
      <t>ヨビワク</t>
    </rPh>
    <phoneticPr fontId="1"/>
  </si>
  <si>
    <t>≪予備枠37≫</t>
    <rPh sb="1" eb="4">
      <t>ヨビワク</t>
    </rPh>
    <phoneticPr fontId="1"/>
  </si>
  <si>
    <t>≪予備枠38≫</t>
    <rPh sb="1" eb="4">
      <t>ヨビワク</t>
    </rPh>
    <phoneticPr fontId="1"/>
  </si>
  <si>
    <t>≪予備枠39≫</t>
    <rPh sb="1" eb="4">
      <t>ヨビワク</t>
    </rPh>
    <phoneticPr fontId="1"/>
  </si>
  <si>
    <t>≪予備枠40≫</t>
    <rPh sb="1" eb="4">
      <t>ヨビワク</t>
    </rPh>
    <phoneticPr fontId="1"/>
  </si>
  <si>
    <t>≪予備枠41≫</t>
    <rPh sb="1" eb="4">
      <t>ヨビワク</t>
    </rPh>
    <phoneticPr fontId="1"/>
  </si>
  <si>
    <t>≪予備枠42≫</t>
    <rPh sb="1" eb="4">
      <t>ヨビワク</t>
    </rPh>
    <phoneticPr fontId="1"/>
  </si>
  <si>
    <t>≪予備枠43≫</t>
    <rPh sb="1" eb="4">
      <t>ヨビワク</t>
    </rPh>
    <phoneticPr fontId="1"/>
  </si>
  <si>
    <t>≪予備枠3≫</t>
    <phoneticPr fontId="1"/>
  </si>
  <si>
    <t>≪予備枠4≫</t>
    <phoneticPr fontId="1"/>
  </si>
  <si>
    <t>≪予備枠5≫</t>
    <phoneticPr fontId="1"/>
  </si>
  <si>
    <t>≪予備枠6≫</t>
    <phoneticPr fontId="1"/>
  </si>
  <si>
    <t>≪予備枠7≫</t>
    <phoneticPr fontId="1"/>
  </si>
  <si>
    <t>≪予備枠8≫</t>
    <phoneticPr fontId="1"/>
  </si>
  <si>
    <t>≪予備枠9≫</t>
    <phoneticPr fontId="1"/>
  </si>
  <si>
    <t>≪予備枠10≫</t>
    <phoneticPr fontId="1"/>
  </si>
  <si>
    <t>≪予備枠11≫</t>
    <phoneticPr fontId="1"/>
  </si>
  <si>
    <t>≪予備枠12≫</t>
    <phoneticPr fontId="1"/>
  </si>
  <si>
    <t>≪予備枠13≫</t>
    <phoneticPr fontId="1"/>
  </si>
  <si>
    <t>≪予備枠14≫</t>
    <phoneticPr fontId="1"/>
  </si>
  <si>
    <t>≪予備枠15≫</t>
    <phoneticPr fontId="1"/>
  </si>
  <si>
    <t>≪予備枠16≫</t>
    <phoneticPr fontId="1"/>
  </si>
  <si>
    <t>≪予備枠17≫</t>
    <phoneticPr fontId="1"/>
  </si>
  <si>
    <t>≪予備枠18≫</t>
    <phoneticPr fontId="1"/>
  </si>
  <si>
    <t>≪予備枠19≫</t>
    <phoneticPr fontId="1"/>
  </si>
  <si>
    <t>≪予備枠20≫</t>
    <phoneticPr fontId="1"/>
  </si>
  <si>
    <t>≪予備枠21≫</t>
    <phoneticPr fontId="1"/>
  </si>
  <si>
    <t>≪予備枠22≫</t>
    <phoneticPr fontId="1"/>
  </si>
  <si>
    <t>≪予備枠23≫</t>
    <phoneticPr fontId="1"/>
  </si>
  <si>
    <t>≪予備枠24≫</t>
    <phoneticPr fontId="1"/>
  </si>
  <si>
    <t>≪予備枠25≫</t>
    <phoneticPr fontId="1"/>
  </si>
  <si>
    <t>≪予備枠26≫</t>
    <phoneticPr fontId="1"/>
  </si>
  <si>
    <t>≪予備枠27≫</t>
    <phoneticPr fontId="1"/>
  </si>
  <si>
    <t>≪予備枠28≫</t>
    <phoneticPr fontId="1"/>
  </si>
  <si>
    <t>≪予備枠29≫</t>
    <phoneticPr fontId="1"/>
  </si>
  <si>
    <t>≪予備枠30≫</t>
    <phoneticPr fontId="1"/>
  </si>
  <si>
    <t>≪予備枠31≫</t>
    <phoneticPr fontId="1"/>
  </si>
  <si>
    <t>≪予備枠32≫</t>
    <phoneticPr fontId="1"/>
  </si>
  <si>
    <t>≪予備枠33≫</t>
    <rPh sb="3" eb="4">
      <t>ワク</t>
    </rPh>
    <phoneticPr fontId="1"/>
  </si>
  <si>
    <t>≪予備枠34≫</t>
    <phoneticPr fontId="1"/>
  </si>
  <si>
    <t>≪予備枠35≫</t>
    <phoneticPr fontId="1"/>
  </si>
  <si>
    <t>≪予備枠36≫</t>
    <phoneticPr fontId="1"/>
  </si>
  <si>
    <t>≪予備枠37≫</t>
    <phoneticPr fontId="1"/>
  </si>
  <si>
    <t>≪予備枠38≫</t>
    <phoneticPr fontId="1"/>
  </si>
  <si>
    <t>≪予備枠39≫</t>
    <phoneticPr fontId="1"/>
  </si>
  <si>
    <t>≪予備枠40≫</t>
    <phoneticPr fontId="1"/>
  </si>
  <si>
    <t>≪予備枠41≫</t>
    <phoneticPr fontId="1"/>
  </si>
  <si>
    <t>≪予備枠42≫</t>
    <phoneticPr fontId="1"/>
  </si>
  <si>
    <t>≪予備枠43≫</t>
    <phoneticPr fontId="1"/>
  </si>
  <si>
    <t>参考</t>
    <rPh sb="0" eb="2">
      <t>サンコウ</t>
    </rPh>
    <phoneticPr fontId="1"/>
  </si>
  <si>
    <t>≪予備枠101≫</t>
    <rPh sb="1" eb="4">
      <t>ヨビワク</t>
    </rPh>
    <phoneticPr fontId="1"/>
  </si>
  <si>
    <t>≪予備枠102≫</t>
    <phoneticPr fontId="1"/>
  </si>
  <si>
    <t>≪予備枠103≫</t>
    <phoneticPr fontId="1"/>
  </si>
  <si>
    <t>≪予備枠104≫</t>
    <phoneticPr fontId="1"/>
  </si>
  <si>
    <t>≪予備枠105≫</t>
    <phoneticPr fontId="1"/>
  </si>
  <si>
    <t>≪予備枠106≫</t>
    <phoneticPr fontId="1"/>
  </si>
  <si>
    <t>≪予備枠107≫</t>
    <phoneticPr fontId="1"/>
  </si>
  <si>
    <t>≪予備枠108≫</t>
    <phoneticPr fontId="1"/>
  </si>
  <si>
    <t>≪予備枠109≫</t>
    <phoneticPr fontId="1"/>
  </si>
  <si>
    <t>≪予備枠110≫</t>
    <phoneticPr fontId="1"/>
  </si>
  <si>
    <t>◆分子標的薬(Bcr-Abl)◆</t>
    <rPh sb="1" eb="6">
      <t>ブンシヒョウテキヤク</t>
    </rPh>
    <phoneticPr fontId="1"/>
  </si>
  <si>
    <t>◆分子標的薬(マルチキナーゼ・mTOR)◆</t>
    <rPh sb="1" eb="6">
      <t>ブンシヒョウテキヤク</t>
    </rPh>
    <phoneticPr fontId="1"/>
  </si>
  <si>
    <t>◆分子標的薬(その他)◆</t>
    <rPh sb="1" eb="6">
      <t>ブンシヒョウテキヤク</t>
    </rPh>
    <rPh sb="9" eb="10">
      <t>タ</t>
    </rPh>
    <phoneticPr fontId="1"/>
  </si>
  <si>
    <t>◆分子標的薬(EGFR・HER2)◆</t>
    <rPh sb="1" eb="6">
      <t>ブンシヒョウテキヤク</t>
    </rPh>
    <phoneticPr fontId="1"/>
  </si>
  <si>
    <t>◆分子標的薬(ALK・B-Raf・MEK・ROS1・MET・Kras・RETなど)◆</t>
    <rPh sb="1" eb="6">
      <t>ブンシヒョウテキヤク</t>
    </rPh>
    <phoneticPr fontId="1"/>
  </si>
  <si>
    <t>≪予備枠111≫</t>
    <phoneticPr fontId="1"/>
  </si>
  <si>
    <t>≪予備枠112≫</t>
    <phoneticPr fontId="1"/>
  </si>
  <si>
    <t>≪予備枠113≫</t>
    <phoneticPr fontId="1"/>
  </si>
  <si>
    <t>≪予備枠114≫</t>
    <phoneticPr fontId="1"/>
  </si>
  <si>
    <t>≪予備枠115≫</t>
    <phoneticPr fontId="1"/>
  </si>
  <si>
    <t>≪予備枠116≫</t>
    <phoneticPr fontId="1"/>
  </si>
  <si>
    <t>≪予備枠117≫</t>
    <phoneticPr fontId="1"/>
  </si>
  <si>
    <t>≪予備枠118≫</t>
    <phoneticPr fontId="1"/>
  </si>
  <si>
    <t>≪予備枠119≫</t>
    <phoneticPr fontId="1"/>
  </si>
  <si>
    <t>≪予備枠120≫</t>
    <phoneticPr fontId="1"/>
  </si>
  <si>
    <t>≪予備枠121≫</t>
    <phoneticPr fontId="1"/>
  </si>
  <si>
    <t>≪予備枠122≫</t>
    <phoneticPr fontId="1"/>
  </si>
  <si>
    <t>≪予備枠123≫</t>
    <phoneticPr fontId="1"/>
  </si>
  <si>
    <t>≪予備枠124≫</t>
    <phoneticPr fontId="1"/>
  </si>
  <si>
    <t>≪予備枠125≫</t>
    <phoneticPr fontId="1"/>
  </si>
  <si>
    <t>≪予備枠126≫</t>
    <phoneticPr fontId="1"/>
  </si>
  <si>
    <t>≪予備枠127≫</t>
    <phoneticPr fontId="1"/>
  </si>
  <si>
    <t>≪予備枠128≫</t>
    <phoneticPr fontId="1"/>
  </si>
  <si>
    <t>≪予備枠129≫</t>
    <phoneticPr fontId="1"/>
  </si>
  <si>
    <t>≪予備枠130≫</t>
    <phoneticPr fontId="1"/>
  </si>
  <si>
    <t>≪予備枠131≫</t>
    <phoneticPr fontId="1"/>
  </si>
  <si>
    <t>≪予備枠132≫</t>
    <phoneticPr fontId="1"/>
  </si>
  <si>
    <t>≪予備枠133≫</t>
    <phoneticPr fontId="1"/>
  </si>
  <si>
    <t>≪予備枠134≫</t>
    <phoneticPr fontId="1"/>
  </si>
  <si>
    <t>≪予備枠135≫</t>
    <phoneticPr fontId="1"/>
  </si>
  <si>
    <t>≪予備枠136≫</t>
    <phoneticPr fontId="1"/>
  </si>
  <si>
    <t>≪予備枠137≫</t>
    <phoneticPr fontId="1"/>
  </si>
  <si>
    <t>≪予備枠138≫</t>
    <phoneticPr fontId="1"/>
  </si>
  <si>
    <t>≪予備枠139≫</t>
    <phoneticPr fontId="1"/>
  </si>
  <si>
    <t>≪予備枠140≫</t>
    <phoneticPr fontId="1"/>
  </si>
  <si>
    <t>≪予備枠141≫</t>
    <phoneticPr fontId="1"/>
  </si>
  <si>
    <t>≪予備枠142≫</t>
    <phoneticPr fontId="1"/>
  </si>
  <si>
    <t>≪予備枠143≫</t>
    <phoneticPr fontId="1"/>
  </si>
  <si>
    <t>≪予備枠144≫</t>
    <phoneticPr fontId="1"/>
  </si>
  <si>
    <t>≪予備枠145≫</t>
    <phoneticPr fontId="1"/>
  </si>
  <si>
    <t>≪予備枠146≫</t>
    <phoneticPr fontId="1"/>
  </si>
  <si>
    <t>≪予備枠147≫</t>
    <phoneticPr fontId="1"/>
  </si>
  <si>
    <t>≪予備枠148≫</t>
    <phoneticPr fontId="1"/>
  </si>
  <si>
    <t>≪予備枠149≫</t>
    <phoneticPr fontId="1"/>
  </si>
  <si>
    <t>≪予備枠150≫</t>
    <phoneticPr fontId="1"/>
  </si>
  <si>
    <t>≪予備枠151≫</t>
    <phoneticPr fontId="1"/>
  </si>
  <si>
    <t>≪予備枠152≫</t>
    <phoneticPr fontId="1"/>
  </si>
  <si>
    <t>≪予備枠153≫</t>
    <phoneticPr fontId="1"/>
  </si>
  <si>
    <t>≪予備枠154≫</t>
    <phoneticPr fontId="1"/>
  </si>
  <si>
    <t>◆分子標的薬(PARP・CKD)◆</t>
    <rPh sb="1" eb="6">
      <t>ブンシヒョウテキヤク</t>
    </rPh>
    <phoneticPr fontId="1"/>
  </si>
  <si>
    <t>ツシジノスタット</t>
    <phoneticPr fontId="1"/>
  </si>
  <si>
    <t>ハイヤスタ</t>
    <phoneticPr fontId="1"/>
  </si>
  <si>
    <t>ルマケラス</t>
    <phoneticPr fontId="1"/>
  </si>
  <si>
    <t>ソトラシブ</t>
    <phoneticPr fontId="1"/>
  </si>
  <si>
    <t>パゾパニブ</t>
    <phoneticPr fontId="1"/>
  </si>
  <si>
    <t>ヴォトリエント</t>
    <phoneticPr fontId="1"/>
  </si>
  <si>
    <t>発声障害</t>
    <rPh sb="0" eb="2">
      <t>ハッセイ</t>
    </rPh>
    <rPh sb="2" eb="4">
      <t>ショウガイ</t>
    </rPh>
    <phoneticPr fontId="1"/>
  </si>
  <si>
    <t>レゴラフェニブ</t>
    <phoneticPr fontId="1"/>
  </si>
  <si>
    <t>スチバーガ</t>
    <phoneticPr fontId="1"/>
  </si>
  <si>
    <t>ダロルタミド</t>
    <phoneticPr fontId="1"/>
  </si>
  <si>
    <t>ニュベクオ</t>
    <phoneticPr fontId="1"/>
  </si>
  <si>
    <t>ソラフェニブ</t>
    <phoneticPr fontId="1"/>
  </si>
  <si>
    <t>ネクサバール</t>
    <phoneticPr fontId="1"/>
  </si>
  <si>
    <t>エキセメスタン</t>
    <phoneticPr fontId="1"/>
  </si>
  <si>
    <t>アロマシン</t>
    <phoneticPr fontId="1"/>
  </si>
  <si>
    <t>スニチニブ</t>
    <phoneticPr fontId="1"/>
  </si>
  <si>
    <t>スーテント</t>
    <phoneticPr fontId="1"/>
  </si>
  <si>
    <t>ボスチニブ</t>
    <phoneticPr fontId="1"/>
  </si>
  <si>
    <t>ボシュリフ</t>
    <phoneticPr fontId="1"/>
  </si>
  <si>
    <t>ロルラチニブ</t>
    <phoneticPr fontId="1"/>
  </si>
  <si>
    <t>ローブレナ</t>
    <phoneticPr fontId="1"/>
  </si>
  <si>
    <t>フォロデシン</t>
    <phoneticPr fontId="1"/>
  </si>
  <si>
    <t>ムンデシン</t>
    <phoneticPr fontId="1"/>
  </si>
  <si>
    <t>アビラテロン</t>
    <phoneticPr fontId="1"/>
  </si>
  <si>
    <t>ザイティガ</t>
    <phoneticPr fontId="1"/>
  </si>
  <si>
    <t>ポナチニブ</t>
    <phoneticPr fontId="1"/>
  </si>
  <si>
    <t>アイクルシグ</t>
    <phoneticPr fontId="1"/>
  </si>
  <si>
    <t>キザルチニブ</t>
    <phoneticPr fontId="1"/>
  </si>
  <si>
    <t>ヴァンフリタ</t>
    <phoneticPr fontId="1"/>
  </si>
  <si>
    <t>アレクチニブ</t>
    <phoneticPr fontId="1"/>
  </si>
  <si>
    <t>アレセンサ</t>
    <phoneticPr fontId="1"/>
  </si>
  <si>
    <t>セルペルカチニブ</t>
    <phoneticPr fontId="1"/>
  </si>
  <si>
    <t>レットヴィモ</t>
    <phoneticPr fontId="1"/>
  </si>
  <si>
    <t>アファチニブ</t>
    <phoneticPr fontId="1"/>
  </si>
  <si>
    <t>ジオトリフ</t>
    <phoneticPr fontId="1"/>
  </si>
  <si>
    <t>ニラパリブ</t>
    <phoneticPr fontId="1"/>
  </si>
  <si>
    <t>ゼジューラ</t>
    <phoneticPr fontId="1"/>
  </si>
  <si>
    <t>エンザルタミド</t>
    <phoneticPr fontId="1"/>
  </si>
  <si>
    <t>イクスタンジ</t>
    <phoneticPr fontId="1"/>
  </si>
  <si>
    <t>アパルタミド</t>
    <phoneticPr fontId="1"/>
  </si>
  <si>
    <t>アーリーダ</t>
    <phoneticPr fontId="1"/>
  </si>
  <si>
    <t>ゲフェチニブ</t>
    <phoneticPr fontId="1"/>
  </si>
  <si>
    <t>イレッサ</t>
    <phoneticPr fontId="1"/>
  </si>
  <si>
    <t>オシメルチニブ</t>
    <phoneticPr fontId="1"/>
  </si>
  <si>
    <t>タグリッソ</t>
    <phoneticPr fontId="1"/>
  </si>
  <si>
    <t>ダコミチニブ</t>
    <phoneticPr fontId="1"/>
  </si>
  <si>
    <t>ビジンプロ</t>
    <phoneticPr fontId="1"/>
  </si>
  <si>
    <t>セリチニブ</t>
    <phoneticPr fontId="1"/>
  </si>
  <si>
    <t>ジカディア</t>
    <phoneticPr fontId="1"/>
  </si>
  <si>
    <t>ブリグチニブ</t>
    <phoneticPr fontId="1"/>
  </si>
  <si>
    <t>アルンブリグ</t>
    <phoneticPr fontId="1"/>
  </si>
  <si>
    <t>クリゾチニブ</t>
    <phoneticPr fontId="1"/>
  </si>
  <si>
    <t>ザーコリ</t>
    <phoneticPr fontId="1"/>
  </si>
  <si>
    <t>カプマチニブ</t>
    <phoneticPr fontId="1"/>
  </si>
  <si>
    <t>タブレクタ</t>
    <phoneticPr fontId="1"/>
  </si>
  <si>
    <t>エヌトレクチニブ</t>
    <phoneticPr fontId="1"/>
  </si>
  <si>
    <t>ロズリートレク</t>
    <phoneticPr fontId="1"/>
  </si>
  <si>
    <t>レトロゾール</t>
    <phoneticPr fontId="1"/>
  </si>
  <si>
    <t>フェマーラ</t>
    <phoneticPr fontId="1"/>
  </si>
  <si>
    <t>アベマシクリブ</t>
    <phoneticPr fontId="1"/>
  </si>
  <si>
    <t>ベージニオ</t>
    <phoneticPr fontId="1"/>
  </si>
  <si>
    <t>パルボシクリブ</t>
    <phoneticPr fontId="1"/>
  </si>
  <si>
    <t>イブランス</t>
    <phoneticPr fontId="1"/>
  </si>
  <si>
    <t>オラパリブ</t>
    <phoneticPr fontId="1"/>
  </si>
  <si>
    <t>リムパーザ</t>
    <phoneticPr fontId="1"/>
  </si>
  <si>
    <t>ラパチニブ</t>
    <phoneticPr fontId="1"/>
  </si>
  <si>
    <t>タイケルブ</t>
    <phoneticPr fontId="1"/>
  </si>
  <si>
    <t>エベロリムス</t>
    <phoneticPr fontId="1"/>
  </si>
  <si>
    <t>アフィニトール</t>
    <phoneticPr fontId="1"/>
  </si>
  <si>
    <t>ピミテスピブ</t>
    <phoneticPr fontId="1"/>
  </si>
  <si>
    <t>ジェセリ</t>
    <phoneticPr fontId="1"/>
  </si>
  <si>
    <t>アナグレリド</t>
    <phoneticPr fontId="1"/>
  </si>
  <si>
    <t>アグリリン</t>
    <phoneticPr fontId="1"/>
  </si>
  <si>
    <t>ヒドロキシカルバミド</t>
    <phoneticPr fontId="1"/>
  </si>
  <si>
    <t>ハイドレア</t>
    <phoneticPr fontId="1"/>
  </si>
  <si>
    <t>イマチニブ</t>
    <phoneticPr fontId="1"/>
  </si>
  <si>
    <t>グリベック</t>
    <phoneticPr fontId="1"/>
  </si>
  <si>
    <t>ダサチニブ</t>
    <phoneticPr fontId="1"/>
  </si>
  <si>
    <t>スプリセル</t>
    <phoneticPr fontId="1"/>
  </si>
  <si>
    <t>ニロチニブ</t>
    <phoneticPr fontId="1"/>
  </si>
  <si>
    <t>タシグナ</t>
    <phoneticPr fontId="1"/>
  </si>
  <si>
    <t>アシミニブ</t>
    <phoneticPr fontId="1"/>
  </si>
  <si>
    <t>セムブリックス</t>
    <phoneticPr fontId="1"/>
  </si>
  <si>
    <t>フルダラビン</t>
    <phoneticPr fontId="1"/>
  </si>
  <si>
    <t>フルダラ</t>
    <phoneticPr fontId="1"/>
  </si>
  <si>
    <t>チラブルチニブ</t>
    <phoneticPr fontId="1"/>
  </si>
  <si>
    <t>ベレキシブル</t>
    <phoneticPr fontId="1"/>
  </si>
  <si>
    <t>イブルチニブ</t>
    <phoneticPr fontId="1"/>
  </si>
  <si>
    <t>イムブルビカ</t>
    <phoneticPr fontId="1"/>
  </si>
  <si>
    <t>ルキソリチニブ</t>
    <phoneticPr fontId="1"/>
  </si>
  <si>
    <t>ジャカビ</t>
    <phoneticPr fontId="1"/>
  </si>
  <si>
    <t>シロリムス</t>
    <phoneticPr fontId="1"/>
  </si>
  <si>
    <t>ラパリムス</t>
    <phoneticPr fontId="1"/>
  </si>
  <si>
    <t>イキサゾミブ</t>
    <phoneticPr fontId="1"/>
  </si>
  <si>
    <t>ニンラーロ</t>
    <phoneticPr fontId="1"/>
  </si>
  <si>
    <t>ヒカルタミド</t>
    <phoneticPr fontId="1"/>
  </si>
  <si>
    <t>カソデックス</t>
    <phoneticPr fontId="1"/>
  </si>
  <si>
    <t>フルタミド</t>
    <phoneticPr fontId="1"/>
  </si>
  <si>
    <t>オダイン</t>
    <phoneticPr fontId="1"/>
  </si>
  <si>
    <t>エストラムスチン</t>
    <phoneticPr fontId="1"/>
  </si>
  <si>
    <t>エストラサイト</t>
    <phoneticPr fontId="1"/>
  </si>
  <si>
    <t>タモキシフェン</t>
    <phoneticPr fontId="1"/>
  </si>
  <si>
    <t>ノルバデックス</t>
    <phoneticPr fontId="1"/>
  </si>
  <si>
    <t>アナストロゾール</t>
    <phoneticPr fontId="1"/>
  </si>
  <si>
    <t>アリミデックス</t>
    <phoneticPr fontId="1"/>
  </si>
  <si>
    <t>トレミフェン</t>
    <phoneticPr fontId="1"/>
  </si>
  <si>
    <t>フェアストン</t>
    <phoneticPr fontId="1"/>
  </si>
  <si>
    <t>メドロキシプロゲステロン</t>
    <phoneticPr fontId="1"/>
  </si>
  <si>
    <t>ヒスロンH</t>
    <phoneticPr fontId="1"/>
  </si>
  <si>
    <t>ドキシフルリジン</t>
    <phoneticPr fontId="1"/>
  </si>
  <si>
    <t>フルツロン</t>
    <phoneticPr fontId="1"/>
  </si>
  <si>
    <t>ラステット,ベプシド</t>
    <phoneticPr fontId="1"/>
  </si>
  <si>
    <t>テポチニブ</t>
    <phoneticPr fontId="1"/>
  </si>
  <si>
    <t>テプミトコ</t>
    <phoneticPr fontId="1"/>
  </si>
  <si>
    <t>ブスルファン</t>
    <phoneticPr fontId="1"/>
  </si>
  <si>
    <t>マブリン</t>
    <phoneticPr fontId="1"/>
  </si>
  <si>
    <t>トレチノイン</t>
    <phoneticPr fontId="1"/>
  </si>
  <si>
    <t>ベサノイド</t>
    <phoneticPr fontId="1"/>
  </si>
  <si>
    <t>タミバロテン</t>
    <phoneticPr fontId="1"/>
  </si>
  <si>
    <t>アムノレイク</t>
    <phoneticPr fontId="1"/>
  </si>
  <si>
    <t>ボリノスタット</t>
    <phoneticPr fontId="1"/>
  </si>
  <si>
    <t>ゾリンザ</t>
    <phoneticPr fontId="1"/>
  </si>
  <si>
    <t>科</t>
    <rPh sb="0" eb="1">
      <t>カ</t>
    </rPh>
    <phoneticPr fontId="1"/>
  </si>
  <si>
    <t>　・【薬剤副作用DB】のAC～AN列(薬剤毎に必要な箇所へペースト)</t>
    <rPh sb="3" eb="8">
      <t>ヤクザイフクサヨウ</t>
    </rPh>
    <rPh sb="17" eb="18">
      <t>レツ</t>
    </rPh>
    <rPh sb="19" eb="22">
      <t>ヤクザイゴト</t>
    </rPh>
    <rPh sb="23" eb="25">
      <t>ヒツヨウ</t>
    </rPh>
    <rPh sb="26" eb="28">
      <t>カショ</t>
    </rPh>
    <phoneticPr fontId="1"/>
  </si>
  <si>
    <t>　・【副作用項目】の139～182行目のC～F列(変更前の副作用項目を変更後の副作用項目へ入れ替える)</t>
    <rPh sb="3" eb="8">
      <t>フクサヨウコウモク</t>
    </rPh>
    <rPh sb="17" eb="19">
      <t>ギョウメ</t>
    </rPh>
    <rPh sb="23" eb="24">
      <t>レツ</t>
    </rPh>
    <rPh sb="25" eb="28">
      <t>ヘンコウマエ</t>
    </rPh>
    <rPh sb="29" eb="34">
      <t>フクサヨウコウモク</t>
    </rPh>
    <rPh sb="35" eb="38">
      <t>ヘンコウゴ</t>
    </rPh>
    <rPh sb="39" eb="44">
      <t>フクサヨウコウモク</t>
    </rPh>
    <rPh sb="45" eb="46">
      <t>イ</t>
    </rPh>
    <rPh sb="47" eb="48">
      <t>カ</t>
    </rPh>
    <phoneticPr fontId="1"/>
  </si>
  <si>
    <t>①【聞き取りシートDB】のA列に主な副作用の項目があるため、48行目以降に追加したい副作用を入力する。→【情報提供書(がん)】の「主な副作用」の選択肢が追加される。</t>
    <rPh sb="16" eb="17">
      <t>オモ</t>
    </rPh>
    <rPh sb="18" eb="21">
      <t>フクサヨウ</t>
    </rPh>
    <rPh sb="22" eb="24">
      <t>コウモク</t>
    </rPh>
    <rPh sb="32" eb="36">
      <t>ギョウメイコウ</t>
    </rPh>
    <rPh sb="37" eb="39">
      <t>ツイカ</t>
    </rPh>
    <rPh sb="42" eb="45">
      <t>フクサヨウ</t>
    </rPh>
    <rPh sb="46" eb="48">
      <t>ニュウリョク</t>
    </rPh>
    <rPh sb="76" eb="78">
      <t>ツイカ</t>
    </rPh>
    <phoneticPr fontId="1"/>
  </si>
  <si>
    <t>③【副作用項目】の139行目をコピー(行のコピー)し、139~182行目の間で"コピーしたセル(行)の挿入"を行う。</t>
    <rPh sb="2" eb="7">
      <t>フクサヨウコウモク</t>
    </rPh>
    <rPh sb="12" eb="14">
      <t>ギョウメ</t>
    </rPh>
    <rPh sb="19" eb="20">
      <t>ギョウ</t>
    </rPh>
    <rPh sb="34" eb="36">
      <t>ギョウメ</t>
    </rPh>
    <rPh sb="37" eb="38">
      <t>アイダ</t>
    </rPh>
    <rPh sb="48" eb="49">
      <t>ギョウ</t>
    </rPh>
    <rPh sb="51" eb="53">
      <t>ソウニュウ</t>
    </rPh>
    <rPh sb="55" eb="56">
      <t>オコナ</t>
    </rPh>
    <phoneticPr fontId="1"/>
  </si>
  <si>
    <t>◆【副作用項目】の使用薬剤の"名称"を変更したい◆</t>
    <rPh sb="2" eb="7">
      <t>フクサヨウコウモク</t>
    </rPh>
    <rPh sb="9" eb="13">
      <t>シヨウヤクザイ</t>
    </rPh>
    <rPh sb="15" eb="17">
      <t>メイショウ</t>
    </rPh>
    <rPh sb="19" eb="21">
      <t>ヘンコウ</t>
    </rPh>
    <phoneticPr fontId="1"/>
  </si>
  <si>
    <t>【副作用項目】のB,N,Z列(注射)、B,T列(内服)に薬剤名が入力されているので、変更したい薬剤名に書き換える。</t>
    <rPh sb="15" eb="17">
      <t>チュウシャ</t>
    </rPh>
    <rPh sb="22" eb="23">
      <t>レツ</t>
    </rPh>
    <rPh sb="24" eb="26">
      <t>ナイフク</t>
    </rPh>
    <phoneticPr fontId="1"/>
  </si>
  <si>
    <t>◆【副作用項目】の使用薬剤を変更・追加したい◆</t>
    <rPh sb="2" eb="7">
      <t>フクサヨウコウモク</t>
    </rPh>
    <rPh sb="9" eb="13">
      <t>シヨウヤクザイ</t>
    </rPh>
    <rPh sb="14" eb="16">
      <t>ヘンコウ</t>
    </rPh>
    <rPh sb="17" eb="19">
      <t>ツイカ</t>
    </rPh>
    <phoneticPr fontId="1"/>
  </si>
  <si>
    <t>①【副作用項目】のB,N,Z列(注射)、B,T列(内服)に薬剤名または≪予備枠≫が入力されているので、変更したい薬剤名へ書き換える。</t>
    <rPh sb="2" eb="7">
      <t>フクサヨウコウモク</t>
    </rPh>
    <rPh sb="36" eb="39">
      <t>ヨビワク</t>
    </rPh>
    <rPh sb="51" eb="53">
      <t>ヘンコウ</t>
    </rPh>
    <rPh sb="56" eb="59">
      <t>ヤクザイメイ</t>
    </rPh>
    <rPh sb="60" eb="61">
      <t>カ</t>
    </rPh>
    <rPh sb="62" eb="63">
      <t>カ</t>
    </rPh>
    <phoneticPr fontId="1"/>
  </si>
  <si>
    <t>②【薬剤副作用DB】のD,E列へ変更・追加したい薬剤の名称、一般名を記載する(元薬剤から又は≪予備枠≫から書き換える)。(参考：C列は①で変更した薬剤名が記載されている)</t>
    <rPh sb="2" eb="7">
      <t>ヤクザイフクサヨウ</t>
    </rPh>
    <rPh sb="14" eb="15">
      <t>レツ</t>
    </rPh>
    <rPh sb="16" eb="18">
      <t>ヘンコウ</t>
    </rPh>
    <rPh sb="19" eb="21">
      <t>ツイカ</t>
    </rPh>
    <rPh sb="24" eb="26">
      <t>ヤクザイ</t>
    </rPh>
    <rPh sb="27" eb="29">
      <t>メイショウ</t>
    </rPh>
    <rPh sb="30" eb="33">
      <t>イッパンメイ</t>
    </rPh>
    <rPh sb="34" eb="36">
      <t>キサイ</t>
    </rPh>
    <rPh sb="39" eb="42">
      <t>モトヤクザイ</t>
    </rPh>
    <rPh sb="44" eb="45">
      <t>マタ</t>
    </rPh>
    <rPh sb="47" eb="50">
      <t>ヨビワク</t>
    </rPh>
    <rPh sb="53" eb="54">
      <t>カ</t>
    </rPh>
    <rPh sb="55" eb="56">
      <t>カ</t>
    </rPh>
    <rPh sb="61" eb="63">
      <t>サンコウ</t>
    </rPh>
    <rPh sb="65" eb="66">
      <t>レツ</t>
    </rPh>
    <rPh sb="69" eb="71">
      <t>ヘンコウ</t>
    </rPh>
    <rPh sb="73" eb="76">
      <t>ヤクザイメイ</t>
    </rPh>
    <rPh sb="77" eb="79">
      <t>キサイ</t>
    </rPh>
    <phoneticPr fontId="1"/>
  </si>
  <si>
    <t>⑤適宜、AC～AN列を記載する。(【聞き取りシートDB】のA列に記載した副作用項目の内、必要なものを記載)</t>
    <rPh sb="1" eb="3">
      <t>テキギ</t>
    </rPh>
    <rPh sb="9" eb="10">
      <t>レツ</t>
    </rPh>
    <rPh sb="11" eb="13">
      <t>キサイ</t>
    </rPh>
    <rPh sb="18" eb="19">
      <t>キ</t>
    </rPh>
    <rPh sb="20" eb="21">
      <t>ト</t>
    </rPh>
    <rPh sb="30" eb="31">
      <t>レツ</t>
    </rPh>
    <rPh sb="32" eb="34">
      <t>キサイ</t>
    </rPh>
    <rPh sb="36" eb="41">
      <t>フクサヨウコウモク</t>
    </rPh>
    <rPh sb="42" eb="43">
      <t>ウチ</t>
    </rPh>
    <rPh sb="44" eb="46">
      <t>ヒツヨウ</t>
    </rPh>
    <rPh sb="50" eb="52">
      <t>キサイ</t>
    </rPh>
    <phoneticPr fontId="1"/>
  </si>
  <si>
    <t>【薬剤副作用DB】のAC～AN列に副作用項目が入力されている。</t>
    <rPh sb="1" eb="6">
      <t>ヤクザイフクサヨウ</t>
    </rPh>
    <rPh sb="15" eb="16">
      <t>レツ</t>
    </rPh>
    <rPh sb="17" eb="22">
      <t>フクサヨウコウモク</t>
    </rPh>
    <rPh sb="23" eb="25">
      <t>ニュウリョク</t>
    </rPh>
    <phoneticPr fontId="1"/>
  </si>
  <si>
    <t>追加したい項目は【聞き取りシートDB】のA列の副作用をコピーし【薬剤副作用DB】のAC～AN列にペーストする。</t>
    <phoneticPr fontId="1"/>
  </si>
  <si>
    <t>月</t>
    <rPh sb="0" eb="1">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</si>
</sst>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F800]dddd\,\ mmmm\ dd\,\ yyyy"/>
  </numFmts>
  <fonts count="32">
    <font>
      <sz val="11"/>
      <color theme="1"/>
      <name val="游ゴシック"/>
      <family val="2"/>
      <charset val="128"/>
      <scheme val="minor"/>
    </font>
    <font>
      <sz val="6"/>
      <name val="游ゴシック"/>
      <family val="2"/>
      <charset val="128"/>
      <scheme val="minor"/>
    </font>
    <font>
      <b/>
      <sz val="12"/>
      <color theme="1"/>
      <name val="ＭＳ Ｐ明朝"/>
      <family val="1"/>
      <charset val="128"/>
    </font>
    <font>
      <sz val="11"/>
      <color theme="1"/>
      <name val="ＭＳ Ｐ明朝"/>
      <family val="1"/>
      <charset val="128"/>
    </font>
    <font>
      <sz val="20"/>
      <color theme="1"/>
      <name val="ＭＳ Ｐ明朝"/>
      <family val="1"/>
      <charset val="128"/>
    </font>
    <font>
      <b/>
      <sz val="20"/>
      <color theme="1"/>
      <name val="ＭＳ Ｐ明朝"/>
      <family val="1"/>
      <charset val="128"/>
    </font>
    <font>
      <sz val="10"/>
      <name val="ＭＳ Ｐ明朝"/>
      <family val="1"/>
      <charset val="128"/>
    </font>
    <font>
      <sz val="10"/>
      <color theme="1"/>
      <name val="ＭＳ Ｐ明朝"/>
      <family val="1"/>
      <charset val="128"/>
    </font>
    <font>
      <sz val="9"/>
      <color theme="1"/>
      <name val="ＭＳ Ｐ明朝"/>
      <family val="1"/>
      <charset val="128"/>
    </font>
    <font>
      <sz val="11"/>
      <color rgb="FFFF0000"/>
      <name val="HG丸ｺﾞｼｯｸM-PRO"/>
      <family val="3"/>
      <charset val="128"/>
    </font>
    <font>
      <sz val="11"/>
      <name val="ＭＳ Ｐ明朝"/>
      <family val="1"/>
      <charset val="128"/>
    </font>
    <font>
      <sz val="12"/>
      <name val="ＭＳ Ｐ明朝"/>
      <family val="1"/>
      <charset val="128"/>
    </font>
    <font>
      <sz val="11"/>
      <name val="Times New Roman"/>
      <family val="1"/>
    </font>
    <font>
      <sz val="10"/>
      <color theme="1"/>
      <name val="游ゴシック"/>
      <family val="2"/>
      <charset val="128"/>
      <scheme val="minor"/>
    </font>
    <font>
      <sz val="10"/>
      <color theme="1"/>
      <name val="游ゴシック"/>
      <family val="3"/>
      <charset val="128"/>
      <scheme val="minor"/>
    </font>
    <font>
      <sz val="11"/>
      <name val="游ゴシック"/>
      <family val="2"/>
      <charset val="128"/>
      <scheme val="minor"/>
    </font>
    <font>
      <sz val="11"/>
      <color theme="1"/>
      <name val="游ゴシック"/>
      <family val="3"/>
      <charset val="128"/>
    </font>
    <font>
      <sz val="11"/>
      <color theme="0"/>
      <name val="游ゴシック"/>
      <family val="3"/>
      <charset val="128"/>
      <scheme val="minor"/>
    </font>
    <font>
      <b/>
      <sz val="11"/>
      <color theme="0"/>
      <name val="游ゴシック"/>
      <family val="3"/>
      <charset val="128"/>
      <scheme val="minor"/>
    </font>
    <font>
      <sz val="11"/>
      <name val="游ゴシック"/>
      <family val="3"/>
      <charset val="128"/>
      <scheme val="minor"/>
    </font>
    <font>
      <b/>
      <sz val="9"/>
      <color theme="0"/>
      <name val="ＭＳ Ｐゴシック"/>
      <family val="3"/>
      <charset val="128"/>
    </font>
    <font>
      <b/>
      <sz val="12"/>
      <color theme="1"/>
      <name val="游ゴシック"/>
      <family val="3"/>
      <charset val="128"/>
      <scheme val="minor"/>
    </font>
    <font>
      <u/>
      <sz val="11"/>
      <color theme="1"/>
      <name val="游ゴシック"/>
      <family val="3"/>
      <charset val="128"/>
      <scheme val="minor"/>
    </font>
    <font>
      <b/>
      <sz val="11"/>
      <name val="游ゴシック"/>
      <family val="3"/>
      <charset val="128"/>
      <scheme val="minor"/>
    </font>
    <font>
      <b/>
      <sz val="11"/>
      <color theme="1"/>
      <name val="游ゴシック"/>
      <family val="3"/>
      <charset val="128"/>
      <scheme val="minor"/>
    </font>
    <font>
      <b/>
      <sz val="9"/>
      <color indexed="81"/>
      <name val="MS P ゴシック"/>
      <family val="3"/>
      <charset val="128"/>
    </font>
    <font>
      <sz val="11"/>
      <color theme="1"/>
      <name val="游ゴシック"/>
      <family val="3"/>
      <charset val="128"/>
      <scheme val="minor"/>
    </font>
    <font>
      <sz val="8"/>
      <name val="游ゴシック"/>
      <family val="3"/>
      <charset val="128"/>
      <scheme val="minor"/>
    </font>
    <font>
      <sz val="11"/>
      <color theme="0"/>
      <name val="游ゴシック"/>
      <family val="2"/>
      <charset val="128"/>
      <scheme val="minor"/>
    </font>
    <font>
      <sz val="9"/>
      <color theme="1"/>
      <name val="游ゴシック"/>
      <family val="3"/>
      <charset val="128"/>
      <scheme val="minor"/>
    </font>
    <font>
      <sz val="12"/>
      <color theme="1"/>
      <name val="ＭＳ Ｐ明朝"/>
      <family val="1"/>
      <charset val="128"/>
    </font>
    <font>
      <sz val="9"/>
      <name val="ＭＳ Ｐ明朝"/>
      <family val="1"/>
      <charset val="128"/>
    </font>
  </fonts>
  <fills count="1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002060"/>
        <bgColor indexed="64"/>
      </patternFill>
    </fill>
    <fill>
      <patternFill patternType="solid">
        <fgColor rgb="FFC00000"/>
        <bgColor indexed="64"/>
      </patternFill>
    </fill>
    <fill>
      <patternFill patternType="solid">
        <fgColor rgb="FFFFCCCC"/>
        <bgColor indexed="64"/>
      </patternFill>
    </fill>
    <fill>
      <patternFill patternType="solid">
        <fgColor rgb="FFFF9999"/>
        <bgColor indexed="64"/>
      </patternFill>
    </fill>
    <fill>
      <patternFill patternType="solid">
        <fgColor rgb="FFFF5050"/>
        <bgColor indexed="64"/>
      </patternFill>
    </fill>
    <fill>
      <patternFill patternType="solid">
        <fgColor theme="9" tint="-0.249977111117893"/>
        <bgColor indexed="64"/>
      </patternFill>
    </fill>
    <fill>
      <patternFill patternType="solid">
        <fgColor rgb="FFFF0000"/>
        <bgColor indexed="64"/>
      </patternFill>
    </fill>
    <fill>
      <patternFill patternType="solid">
        <fgColor rgb="FF0070C0"/>
        <bgColor indexed="64"/>
      </patternFill>
    </fill>
    <fill>
      <patternFill patternType="solid">
        <fgColor theme="9" tint="-0.499984740745262"/>
        <bgColor indexed="64"/>
      </patternFill>
    </fill>
    <fill>
      <patternFill patternType="solid">
        <fgColor theme="5" tint="-0.499984740745262"/>
        <bgColor indexed="64"/>
      </patternFill>
    </fill>
    <fill>
      <patternFill patternType="solid">
        <fgColor theme="1" tint="0.249977111117893"/>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left>
      <right/>
      <top/>
      <bottom/>
      <diagonal/>
    </border>
    <border>
      <left/>
      <right style="thin">
        <color theme="9"/>
      </right>
      <top/>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style="thin">
        <color theme="5" tint="-0.499984740745262"/>
      </left>
      <right/>
      <top/>
      <bottom/>
      <diagonal/>
    </border>
    <border>
      <left/>
      <right style="thin">
        <color theme="5" tint="-0.499984740745262"/>
      </right>
      <top/>
      <bottom/>
      <diagonal/>
    </border>
    <border>
      <left style="thin">
        <color theme="5" tint="-0.499984740745262"/>
      </left>
      <right/>
      <top/>
      <bottom style="thin">
        <color theme="5" tint="-0.499984740745262"/>
      </bottom>
      <diagonal/>
    </border>
    <border>
      <left/>
      <right/>
      <top/>
      <bottom style="thin">
        <color theme="5" tint="-0.499984740745262"/>
      </bottom>
      <diagonal/>
    </border>
    <border>
      <left/>
      <right style="thin">
        <color theme="5" tint="-0.499984740745262"/>
      </right>
      <top/>
      <bottom style="thin">
        <color theme="5" tint="-0.499984740745262"/>
      </bottom>
      <diagonal/>
    </border>
    <border>
      <left style="thin">
        <color theme="5" tint="-0.499984740745262"/>
      </left>
      <right/>
      <top style="thin">
        <color theme="5" tint="-0.499984740745262"/>
      </top>
      <bottom/>
      <diagonal/>
    </border>
    <border>
      <left/>
      <right/>
      <top style="thin">
        <color theme="5" tint="-0.499984740745262"/>
      </top>
      <bottom/>
      <diagonal/>
    </border>
    <border>
      <left/>
      <right style="thin">
        <color theme="5" tint="-0.499984740745262"/>
      </right>
      <top style="thin">
        <color theme="5" tint="-0.499984740745262"/>
      </top>
      <bottom/>
      <diagonal/>
    </border>
    <border>
      <left/>
      <right style="thin">
        <color theme="9"/>
      </right>
      <top/>
      <bottom style="thin">
        <color theme="5" tint="-0.499984740745262"/>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74">
    <xf numFmtId="0" fontId="0" fillId="0" borderId="0" xfId="0">
      <alignment vertical="center"/>
    </xf>
    <xf numFmtId="0" fontId="3" fillId="0" borderId="0" xfId="0" applyFont="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15" fillId="4" borderId="0" xfId="0" applyFont="1" applyFill="1">
      <alignment vertical="center"/>
    </xf>
    <xf numFmtId="0" fontId="0" fillId="7" borderId="27" xfId="0" applyFill="1" applyBorder="1">
      <alignment vertical="center"/>
    </xf>
    <xf numFmtId="56" fontId="0" fillId="7" borderId="28" xfId="0" applyNumberFormat="1" applyFill="1" applyBorder="1">
      <alignment vertical="center"/>
    </xf>
    <xf numFmtId="0" fontId="0" fillId="7" borderId="28" xfId="0" applyFill="1" applyBorder="1">
      <alignment vertical="center"/>
    </xf>
    <xf numFmtId="0" fontId="0" fillId="7" borderId="29" xfId="0" applyFill="1" applyBorder="1" applyAlignment="1">
      <alignment horizontal="right" vertical="center"/>
    </xf>
    <xf numFmtId="0" fontId="0" fillId="7" borderId="29" xfId="0" applyFill="1" applyBorder="1">
      <alignment vertical="center"/>
    </xf>
    <xf numFmtId="0" fontId="0" fillId="7" borderId="0" xfId="0" applyFill="1" applyAlignment="1">
      <alignment horizontal="center" vertical="center"/>
    </xf>
    <xf numFmtId="0" fontId="0" fillId="7" borderId="0" xfId="0" applyFill="1">
      <alignment vertical="center"/>
    </xf>
    <xf numFmtId="0" fontId="14" fillId="7" borderId="0" xfId="0" applyFont="1" applyFill="1" applyAlignment="1">
      <alignment horizontal="left" vertical="center" wrapText="1"/>
    </xf>
    <xf numFmtId="0" fontId="3" fillId="7" borderId="0" xfId="0" applyFont="1" applyFill="1">
      <alignment vertical="center"/>
    </xf>
    <xf numFmtId="0" fontId="3" fillId="7" borderId="0" xfId="0" applyFont="1" applyFill="1" applyAlignment="1">
      <alignment vertical="top"/>
    </xf>
    <xf numFmtId="0" fontId="3" fillId="7" borderId="0" xfId="0" applyFont="1" applyFill="1" applyAlignment="1">
      <alignment vertical="center" wrapText="1"/>
    </xf>
    <xf numFmtId="0" fontId="3" fillId="7" borderId="16" xfId="0" applyFont="1" applyFill="1" applyBorder="1">
      <alignment vertical="center"/>
    </xf>
    <xf numFmtId="0" fontId="3" fillId="7" borderId="18" xfId="0" applyFont="1" applyFill="1" applyBorder="1">
      <alignment vertical="center"/>
    </xf>
    <xf numFmtId="0" fontId="3" fillId="7" borderId="2" xfId="0" applyFont="1" applyFill="1" applyBorder="1">
      <alignment vertical="center"/>
    </xf>
    <xf numFmtId="0" fontId="3" fillId="7" borderId="3" xfId="0" applyFont="1" applyFill="1" applyBorder="1">
      <alignment vertical="center"/>
    </xf>
    <xf numFmtId="0" fontId="16" fillId="0" borderId="0" xfId="0" applyFont="1">
      <alignment vertical="center"/>
    </xf>
    <xf numFmtId="0" fontId="17" fillId="8" borderId="0" xfId="0" applyFont="1" applyFill="1">
      <alignment vertical="center"/>
    </xf>
    <xf numFmtId="0" fontId="18" fillId="9" borderId="0" xfId="0" applyFont="1" applyFill="1">
      <alignment vertical="center"/>
    </xf>
    <xf numFmtId="0" fontId="18" fillId="8" borderId="0" xfId="0" applyFont="1" applyFill="1">
      <alignment vertical="center"/>
    </xf>
    <xf numFmtId="0" fontId="19" fillId="7" borderId="0" xfId="0" applyFont="1" applyFill="1">
      <alignment vertical="center"/>
    </xf>
    <xf numFmtId="0" fontId="3" fillId="7" borderId="27" xfId="0" applyFont="1" applyFill="1" applyBorder="1">
      <alignment vertical="center"/>
    </xf>
    <xf numFmtId="0" fontId="3" fillId="7" borderId="28" xfId="0" applyFont="1" applyFill="1" applyBorder="1">
      <alignment vertical="center"/>
    </xf>
    <xf numFmtId="0" fontId="10" fillId="7" borderId="28" xfId="0" applyFont="1" applyFill="1" applyBorder="1">
      <alignment vertical="center"/>
    </xf>
    <xf numFmtId="0" fontId="12" fillId="7" borderId="28" xfId="0" applyFont="1" applyFill="1" applyBorder="1">
      <alignment vertical="center"/>
    </xf>
    <xf numFmtId="0" fontId="12" fillId="7" borderId="29" xfId="0" applyFont="1" applyFill="1" applyBorder="1">
      <alignment vertical="center"/>
    </xf>
    <xf numFmtId="0" fontId="10" fillId="7" borderId="27" xfId="0" applyFont="1" applyFill="1" applyBorder="1">
      <alignment vertical="center"/>
    </xf>
    <xf numFmtId="0" fontId="0" fillId="7" borderId="0" xfId="0" applyFill="1" applyAlignment="1">
      <alignment horizontal="right" vertical="center"/>
    </xf>
    <xf numFmtId="0" fontId="19" fillId="0" borderId="0" xfId="0" applyFont="1" applyAlignment="1">
      <alignment vertical="center" shrinkToFit="1"/>
    </xf>
    <xf numFmtId="0" fontId="19" fillId="7" borderId="52" xfId="0" applyFont="1" applyFill="1" applyBorder="1">
      <alignment vertical="center"/>
    </xf>
    <xf numFmtId="0" fontId="19" fillId="7" borderId="53" xfId="0" applyFont="1" applyFill="1" applyBorder="1">
      <alignment vertical="center"/>
    </xf>
    <xf numFmtId="0" fontId="0" fillId="7" borderId="54" xfId="0" applyFill="1" applyBorder="1">
      <alignment vertical="center"/>
    </xf>
    <xf numFmtId="0" fontId="19" fillId="7" borderId="55" xfId="0" applyFont="1" applyFill="1" applyBorder="1">
      <alignment vertical="center"/>
    </xf>
    <xf numFmtId="0" fontId="0" fillId="7" borderId="56" xfId="0" applyFill="1" applyBorder="1">
      <alignment vertical="center"/>
    </xf>
    <xf numFmtId="0" fontId="19" fillId="7" borderId="57" xfId="0" applyFont="1" applyFill="1" applyBorder="1">
      <alignment vertical="center"/>
    </xf>
    <xf numFmtId="0" fontId="19" fillId="7" borderId="58" xfId="0" applyFont="1" applyFill="1" applyBorder="1">
      <alignment vertical="center"/>
    </xf>
    <xf numFmtId="0" fontId="0" fillId="7" borderId="59" xfId="0" applyFill="1" applyBorder="1">
      <alignment vertical="center"/>
    </xf>
    <xf numFmtId="0" fontId="0" fillId="7" borderId="58" xfId="0" applyFill="1" applyBorder="1">
      <alignment vertical="center"/>
    </xf>
    <xf numFmtId="0" fontId="0" fillId="7" borderId="53" xfId="0" applyFill="1" applyBorder="1">
      <alignment vertical="center"/>
    </xf>
    <xf numFmtId="0" fontId="23" fillId="7" borderId="0" xfId="0" applyFont="1" applyFill="1">
      <alignment vertical="center"/>
    </xf>
    <xf numFmtId="0" fontId="24" fillId="7" borderId="0" xfId="0" applyFont="1" applyFill="1">
      <alignment vertical="center"/>
    </xf>
    <xf numFmtId="0" fontId="21" fillId="0" borderId="0" xfId="0" applyFont="1">
      <alignment vertical="center"/>
    </xf>
    <xf numFmtId="0" fontId="0" fillId="10" borderId="0" xfId="0" applyFill="1">
      <alignment vertical="center"/>
    </xf>
    <xf numFmtId="0" fontId="0" fillId="11" borderId="0" xfId="0" applyFill="1">
      <alignment vertical="center"/>
    </xf>
    <xf numFmtId="0" fontId="0" fillId="12" borderId="0" xfId="0" applyFill="1">
      <alignment vertical="center"/>
    </xf>
    <xf numFmtId="0" fontId="26" fillId="0" borderId="0" xfId="0" applyFont="1">
      <alignment vertical="center"/>
    </xf>
    <xf numFmtId="0" fontId="19" fillId="7" borderId="0" xfId="0" applyFont="1" applyFill="1" applyAlignment="1">
      <alignment horizontal="center" vertical="center"/>
    </xf>
    <xf numFmtId="0" fontId="18" fillId="13" borderId="0" xfId="0" applyFont="1" applyFill="1">
      <alignment vertical="center"/>
    </xf>
    <xf numFmtId="0" fontId="23" fillId="13" borderId="0" xfId="0" applyFont="1" applyFill="1">
      <alignment vertical="center"/>
    </xf>
    <xf numFmtId="0" fontId="19" fillId="13" borderId="0" xfId="0" applyFont="1" applyFill="1">
      <alignment vertical="center"/>
    </xf>
    <xf numFmtId="0" fontId="0" fillId="13" borderId="0" xfId="0" applyFill="1">
      <alignment vertical="center"/>
    </xf>
    <xf numFmtId="0" fontId="0" fillId="0" borderId="0" xfId="0" applyAlignment="1">
      <alignment vertical="center" wrapText="1"/>
    </xf>
    <xf numFmtId="0" fontId="18" fillId="15" borderId="0" xfId="0" applyFont="1" applyFill="1">
      <alignment vertical="center"/>
    </xf>
    <xf numFmtId="0" fontId="0" fillId="0" borderId="0" xfId="0" applyAlignment="1">
      <alignment vertical="center" shrinkToFit="1"/>
    </xf>
    <xf numFmtId="0" fontId="18" fillId="16" borderId="0" xfId="0" applyFont="1" applyFill="1">
      <alignment vertical="center"/>
    </xf>
    <xf numFmtId="0" fontId="18" fillId="14" borderId="7" xfId="0" applyFont="1" applyFill="1" applyBorder="1">
      <alignment vertical="center"/>
    </xf>
    <xf numFmtId="0" fontId="0" fillId="0" borderId="7" xfId="0" applyBorder="1" applyAlignment="1">
      <alignment vertical="center" shrinkToFit="1"/>
    </xf>
    <xf numFmtId="0" fontId="10" fillId="7" borderId="0" xfId="0" applyFont="1" applyFill="1" applyAlignment="1">
      <alignment horizontal="left" vertical="center" shrinkToFit="1"/>
    </xf>
    <xf numFmtId="0" fontId="18" fillId="17" borderId="60" xfId="0" applyFont="1" applyFill="1" applyBorder="1">
      <alignment vertical="center"/>
    </xf>
    <xf numFmtId="0" fontId="18" fillId="17" borderId="61" xfId="0" applyFont="1" applyFill="1" applyBorder="1">
      <alignment vertical="center"/>
    </xf>
    <xf numFmtId="0" fontId="17" fillId="17" borderId="61" xfId="0" applyFont="1" applyFill="1" applyBorder="1">
      <alignment vertical="center"/>
    </xf>
    <xf numFmtId="0" fontId="17" fillId="17" borderId="62" xfId="0" applyFont="1" applyFill="1" applyBorder="1">
      <alignment vertical="center"/>
    </xf>
    <xf numFmtId="0" fontId="19" fillId="7" borderId="63" xfId="0" applyFont="1" applyFill="1" applyBorder="1">
      <alignment vertical="center"/>
    </xf>
    <xf numFmtId="0" fontId="0" fillId="7" borderId="64" xfId="0" applyFill="1" applyBorder="1">
      <alignment vertical="center"/>
    </xf>
    <xf numFmtId="0" fontId="0" fillId="4" borderId="7" xfId="0" applyFill="1" applyBorder="1" applyAlignment="1">
      <alignment vertical="center" shrinkToFit="1"/>
    </xf>
    <xf numFmtId="0" fontId="19" fillId="7" borderId="65" xfId="0" applyFont="1" applyFill="1" applyBorder="1">
      <alignment vertical="center"/>
    </xf>
    <xf numFmtId="0" fontId="19" fillId="7" borderId="66" xfId="0" applyFont="1" applyFill="1" applyBorder="1">
      <alignment vertical="center"/>
    </xf>
    <xf numFmtId="0" fontId="0" fillId="7" borderId="67" xfId="0" applyFill="1" applyBorder="1">
      <alignment vertical="center"/>
    </xf>
    <xf numFmtId="0" fontId="19" fillId="7" borderId="68" xfId="0" applyFont="1" applyFill="1" applyBorder="1">
      <alignment vertical="center"/>
    </xf>
    <xf numFmtId="0" fontId="19" fillId="7" borderId="69" xfId="0" applyFont="1" applyFill="1" applyBorder="1">
      <alignment vertical="center"/>
    </xf>
    <xf numFmtId="0" fontId="0" fillId="7" borderId="70" xfId="0" applyFill="1" applyBorder="1">
      <alignment vertical="center"/>
    </xf>
    <xf numFmtId="0" fontId="0" fillId="7" borderId="71" xfId="0" applyFill="1" applyBorder="1">
      <alignment vertical="center"/>
    </xf>
    <xf numFmtId="0" fontId="0" fillId="0" borderId="66" xfId="0" applyBorder="1">
      <alignment vertical="center"/>
    </xf>
    <xf numFmtId="0" fontId="3" fillId="7" borderId="2" xfId="0" applyFont="1" applyFill="1" applyBorder="1" applyAlignment="1">
      <alignment vertical="center" wrapText="1"/>
    </xf>
    <xf numFmtId="0" fontId="19" fillId="0" borderId="9" xfId="0" applyFont="1" applyBorder="1" applyAlignment="1">
      <alignment vertical="center" shrinkToFit="1"/>
    </xf>
    <xf numFmtId="0" fontId="0" fillId="0" borderId="9" xfId="0" applyBorder="1">
      <alignment vertical="center"/>
    </xf>
    <xf numFmtId="0" fontId="16" fillId="0" borderId="9" xfId="0" applyFont="1" applyBorder="1">
      <alignment vertical="center"/>
    </xf>
    <xf numFmtId="0" fontId="19" fillId="3" borderId="9" xfId="0" applyFont="1" applyFill="1" applyBorder="1" applyAlignment="1">
      <alignment vertical="center" shrinkToFit="1"/>
    </xf>
    <xf numFmtId="0" fontId="0" fillId="3" borderId="9" xfId="0" applyFill="1" applyBorder="1">
      <alignment vertical="center"/>
    </xf>
    <xf numFmtId="0" fontId="19" fillId="0" borderId="35" xfId="0" applyFont="1" applyBorder="1" applyAlignment="1">
      <alignment vertical="center" shrinkToFit="1"/>
    </xf>
    <xf numFmtId="0" fontId="0" fillId="0" borderId="35" xfId="0" applyBorder="1">
      <alignment vertical="center"/>
    </xf>
    <xf numFmtId="0" fontId="28" fillId="18" borderId="9" xfId="0" applyFont="1" applyFill="1" applyBorder="1">
      <alignment vertical="center"/>
    </xf>
    <xf numFmtId="0" fontId="18" fillId="9" borderId="9" xfId="0" applyFont="1" applyFill="1" applyBorder="1">
      <alignment vertical="center"/>
    </xf>
    <xf numFmtId="0" fontId="18" fillId="8" borderId="9" xfId="0" applyFont="1" applyFill="1" applyBorder="1">
      <alignment vertical="center"/>
    </xf>
    <xf numFmtId="0" fontId="17" fillId="8" borderId="9" xfId="0" applyFont="1" applyFill="1" applyBorder="1">
      <alignment vertical="center"/>
    </xf>
    <xf numFmtId="0" fontId="17" fillId="18" borderId="9" xfId="0" applyFont="1" applyFill="1" applyBorder="1">
      <alignment vertical="center"/>
    </xf>
    <xf numFmtId="0" fontId="17" fillId="18" borderId="35" xfId="0" applyFont="1" applyFill="1" applyBorder="1">
      <alignment vertical="center"/>
    </xf>
    <xf numFmtId="0" fontId="28" fillId="18" borderId="72" xfId="0" applyFont="1" applyFill="1" applyBorder="1">
      <alignment vertical="center"/>
    </xf>
    <xf numFmtId="0" fontId="19" fillId="0" borderId="72" xfId="0" applyFont="1" applyBorder="1" applyAlignment="1">
      <alignment vertical="center" shrinkToFit="1"/>
    </xf>
    <xf numFmtId="0" fontId="0" fillId="0" borderId="72" xfId="0" applyBorder="1">
      <alignment vertical="center"/>
    </xf>
    <xf numFmtId="0" fontId="19" fillId="3" borderId="72" xfId="0" applyFont="1" applyFill="1" applyBorder="1" applyAlignment="1">
      <alignment vertical="center" shrinkToFit="1"/>
    </xf>
    <xf numFmtId="0" fontId="0" fillId="0" borderId="73" xfId="0" applyBorder="1">
      <alignment vertical="center"/>
    </xf>
    <xf numFmtId="177" fontId="29" fillId="0" borderId="28" xfId="0" applyNumberFormat="1" applyFont="1" applyBorder="1" applyAlignment="1">
      <alignment horizontal="right"/>
    </xf>
    <xf numFmtId="177" fontId="29" fillId="0" borderId="29" xfId="0" applyNumberFormat="1" applyFont="1" applyBorder="1" applyAlignment="1">
      <alignment horizontal="right"/>
    </xf>
    <xf numFmtId="176" fontId="3" fillId="0" borderId="12" xfId="0" applyNumberFormat="1" applyFont="1" applyBorder="1">
      <alignment vertical="center"/>
    </xf>
    <xf numFmtId="176" fontId="8" fillId="0" borderId="12" xfId="0" applyNumberFormat="1" applyFont="1" applyBorder="1">
      <alignment vertical="center"/>
    </xf>
    <xf numFmtId="0" fontId="0" fillId="0" borderId="0" xfId="0" applyProtection="1">
      <alignment vertical="center"/>
      <protection locked="0"/>
    </xf>
    <xf numFmtId="0" fontId="29" fillId="0" borderId="27" xfId="0" applyFont="1" applyBorder="1" applyAlignment="1" applyProtection="1">
      <alignment horizontal="right"/>
      <protection locked="0"/>
    </xf>
    <xf numFmtId="0" fontId="29" fillId="0" borderId="28" xfId="0" applyFont="1" applyBorder="1" applyAlignment="1" applyProtection="1">
      <alignment horizontal="right"/>
      <protection locked="0"/>
    </xf>
    <xf numFmtId="0" fontId="21" fillId="7" borderId="27" xfId="0" applyFont="1" applyFill="1" applyBorder="1" applyAlignment="1">
      <alignment horizontal="center" vertical="center"/>
    </xf>
    <xf numFmtId="0" fontId="21" fillId="7" borderId="28" xfId="0" applyFont="1" applyFill="1" applyBorder="1" applyAlignment="1">
      <alignment horizontal="center" vertical="center"/>
    </xf>
    <xf numFmtId="0" fontId="21" fillId="7" borderId="29" xfId="0" applyFont="1" applyFill="1" applyBorder="1" applyAlignment="1">
      <alignment horizontal="center" vertical="center"/>
    </xf>
    <xf numFmtId="0" fontId="20" fillId="8" borderId="12" xfId="0" applyFont="1" applyFill="1" applyBorder="1" applyAlignment="1">
      <alignment horizontal="center" vertical="center"/>
    </xf>
    <xf numFmtId="0" fontId="27" fillId="7" borderId="9" xfId="0" applyFont="1" applyFill="1" applyBorder="1" applyAlignment="1">
      <alignment horizontal="center" vertical="center"/>
    </xf>
    <xf numFmtId="176" fontId="7" fillId="7" borderId="16" xfId="0" applyNumberFormat="1" applyFont="1" applyFill="1" applyBorder="1" applyAlignment="1">
      <alignment horizontal="center" vertical="center"/>
    </xf>
    <xf numFmtId="176" fontId="7" fillId="7" borderId="12" xfId="0" applyNumberFormat="1" applyFont="1" applyFill="1" applyBorder="1" applyAlignment="1">
      <alignment horizontal="center" vertical="center"/>
    </xf>
    <xf numFmtId="0" fontId="3" fillId="2" borderId="1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176" fontId="7" fillId="7" borderId="17" xfId="0" applyNumberFormat="1" applyFont="1" applyFill="1" applyBorder="1" applyAlignment="1" applyProtection="1">
      <alignment horizontal="center" vertical="center"/>
      <protection locked="0"/>
    </xf>
    <xf numFmtId="176" fontId="7" fillId="7" borderId="16" xfId="0" applyNumberFormat="1" applyFont="1" applyFill="1" applyBorder="1" applyAlignment="1" applyProtection="1">
      <alignment horizontal="center" vertical="center"/>
      <protection locked="0"/>
    </xf>
    <xf numFmtId="176" fontId="7" fillId="7" borderId="18" xfId="0" applyNumberFormat="1" applyFont="1" applyFill="1" applyBorder="1" applyAlignment="1" applyProtection="1">
      <alignment horizontal="center" vertical="center"/>
      <protection locked="0"/>
    </xf>
    <xf numFmtId="176" fontId="7" fillId="7" borderId="8" xfId="0" applyNumberFormat="1" applyFont="1" applyFill="1" applyBorder="1" applyAlignment="1" applyProtection="1">
      <alignment horizontal="center" vertical="center"/>
      <protection locked="0"/>
    </xf>
    <xf numFmtId="176" fontId="7" fillId="7" borderId="0" xfId="0" applyNumberFormat="1" applyFont="1" applyFill="1" applyAlignment="1" applyProtection="1">
      <alignment horizontal="center" vertical="center"/>
      <protection locked="0"/>
    </xf>
    <xf numFmtId="176" fontId="7" fillId="7" borderId="7" xfId="0" applyNumberFormat="1" applyFont="1" applyFill="1" applyBorder="1" applyAlignment="1" applyProtection="1">
      <alignment horizontal="center" vertical="center"/>
      <protection locked="0"/>
    </xf>
    <xf numFmtId="176" fontId="7" fillId="7" borderId="14" xfId="0" applyNumberFormat="1" applyFont="1" applyFill="1" applyBorder="1" applyAlignment="1" applyProtection="1">
      <alignment horizontal="center" vertical="center"/>
      <protection locked="0"/>
    </xf>
    <xf numFmtId="176" fontId="7" fillId="7" borderId="12" xfId="0" applyNumberFormat="1" applyFont="1" applyFill="1" applyBorder="1" applyAlignment="1" applyProtection="1">
      <alignment horizontal="center" vertical="center"/>
      <protection locked="0"/>
    </xf>
    <xf numFmtId="176" fontId="7" fillId="7" borderId="13" xfId="0" applyNumberFormat="1" applyFont="1" applyFill="1" applyBorder="1" applyAlignment="1" applyProtection="1">
      <alignment horizontal="center" vertical="center"/>
      <protection locked="0"/>
    </xf>
    <xf numFmtId="0" fontId="3" fillId="7" borderId="17"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6"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16" xfId="0" applyFont="1" applyFill="1" applyBorder="1" applyAlignment="1">
      <alignment horizontal="right" vertical="center"/>
    </xf>
    <xf numFmtId="0" fontId="3" fillId="7" borderId="12" xfId="0" applyFont="1" applyFill="1" applyBorder="1" applyAlignment="1">
      <alignment horizontal="right" vertical="center"/>
    </xf>
    <xf numFmtId="176" fontId="3" fillId="0" borderId="17"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4"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8" fillId="0" borderId="16" xfId="0" applyNumberFormat="1" applyFont="1" applyBorder="1" applyAlignment="1">
      <alignment horizontal="left" vertical="center"/>
    </xf>
    <xf numFmtId="176" fontId="8" fillId="0" borderId="18" xfId="0" applyNumberFormat="1" applyFont="1" applyBorder="1" applyAlignment="1">
      <alignment horizontal="left" vertical="center"/>
    </xf>
    <xf numFmtId="0" fontId="3" fillId="7" borderId="17" xfId="0" applyFont="1" applyFill="1" applyBorder="1" applyAlignment="1">
      <alignment horizontal="center" vertical="center"/>
    </xf>
    <xf numFmtId="0" fontId="3" fillId="7" borderId="14" xfId="0" applyFont="1" applyFill="1" applyBorder="1" applyAlignment="1">
      <alignment horizontal="center" vertical="center"/>
    </xf>
    <xf numFmtId="0" fontId="3" fillId="7" borderId="36" xfId="0" applyFont="1" applyFill="1" applyBorder="1" applyAlignment="1">
      <alignment horizontal="center" vertical="center"/>
    </xf>
    <xf numFmtId="0" fontId="3" fillId="7" borderId="37" xfId="0" applyFont="1" applyFill="1" applyBorder="1" applyAlignment="1">
      <alignment horizontal="center" vertical="center"/>
    </xf>
    <xf numFmtId="176" fontId="6" fillId="0" borderId="23" xfId="0" applyNumberFormat="1" applyFont="1" applyBorder="1" applyAlignment="1">
      <alignment horizontal="left" vertical="center"/>
    </xf>
    <xf numFmtId="176" fontId="6" fillId="0" borderId="24" xfId="0" applyNumberFormat="1" applyFont="1" applyBorder="1" applyAlignment="1">
      <alignment horizontal="left" vertical="center"/>
    </xf>
    <xf numFmtId="176" fontId="6" fillId="0" borderId="25" xfId="0" applyNumberFormat="1" applyFont="1" applyBorder="1" applyAlignment="1">
      <alignment horizontal="left" vertical="center"/>
    </xf>
    <xf numFmtId="176" fontId="6" fillId="0" borderId="26" xfId="0" applyNumberFormat="1" applyFont="1" applyBorder="1" applyAlignment="1">
      <alignment horizontal="left" vertical="center"/>
    </xf>
    <xf numFmtId="55" fontId="3" fillId="7" borderId="0" xfId="0" applyNumberFormat="1" applyFont="1" applyFill="1" applyAlignment="1">
      <alignment horizontal="center" vertical="top"/>
    </xf>
    <xf numFmtId="0" fontId="3" fillId="7" borderId="0" xfId="0" applyFont="1" applyFill="1" applyAlignment="1">
      <alignment horizontal="center" vertical="top"/>
    </xf>
    <xf numFmtId="0" fontId="3" fillId="7" borderId="17" xfId="0" applyFont="1" applyFill="1" applyBorder="1" applyAlignment="1">
      <alignment horizontal="left" vertical="center"/>
    </xf>
    <xf numFmtId="0" fontId="3" fillId="7" borderId="16" xfId="0" applyFont="1" applyFill="1" applyBorder="1" applyAlignment="1">
      <alignment horizontal="left" vertical="center"/>
    </xf>
    <xf numFmtId="0" fontId="3" fillId="7" borderId="18" xfId="0" applyFont="1" applyFill="1" applyBorder="1" applyAlignment="1">
      <alignment horizontal="left" vertical="center"/>
    </xf>
    <xf numFmtId="176" fontId="6" fillId="7" borderId="14" xfId="0" applyNumberFormat="1" applyFont="1" applyFill="1" applyBorder="1" applyAlignment="1">
      <alignment horizontal="left" vertical="top" wrapText="1"/>
    </xf>
    <xf numFmtId="176" fontId="6" fillId="7" borderId="12" xfId="0" applyNumberFormat="1" applyFont="1" applyFill="1" applyBorder="1" applyAlignment="1">
      <alignment horizontal="left" vertical="top" wrapText="1"/>
    </xf>
    <xf numFmtId="176" fontId="6" fillId="7" borderId="13" xfId="0" applyNumberFormat="1" applyFont="1" applyFill="1" applyBorder="1" applyAlignment="1">
      <alignment horizontal="left" vertical="top" wrapText="1"/>
    </xf>
    <xf numFmtId="176" fontId="6" fillId="0" borderId="8" xfId="0" applyNumberFormat="1" applyFont="1" applyBorder="1" applyAlignment="1">
      <alignment horizontal="left" vertical="top" wrapText="1"/>
    </xf>
    <xf numFmtId="176" fontId="6" fillId="0" borderId="0" xfId="0" applyNumberFormat="1" applyFont="1" applyAlignment="1">
      <alignment horizontal="left" vertical="top" wrapText="1"/>
    </xf>
    <xf numFmtId="176" fontId="6" fillId="0" borderId="7" xfId="0" applyNumberFormat="1" applyFont="1" applyBorder="1" applyAlignment="1">
      <alignment horizontal="left" vertical="top" wrapText="1"/>
    </xf>
    <xf numFmtId="176" fontId="6" fillId="0" borderId="14" xfId="0" applyNumberFormat="1" applyFont="1" applyBorder="1" applyAlignment="1">
      <alignment horizontal="left" vertical="top" wrapText="1"/>
    </xf>
    <xf numFmtId="176" fontId="6" fillId="0" borderId="12" xfId="0" applyNumberFormat="1" applyFont="1" applyBorder="1" applyAlignment="1">
      <alignment horizontal="left" vertical="top" wrapText="1"/>
    </xf>
    <xf numFmtId="176" fontId="6" fillId="0" borderId="13" xfId="0" applyNumberFormat="1" applyFont="1" applyBorder="1" applyAlignment="1">
      <alignment horizontal="left" vertical="top" wrapText="1"/>
    </xf>
    <xf numFmtId="0" fontId="7" fillId="2" borderId="9" xfId="0" applyFont="1" applyFill="1" applyBorder="1" applyAlignment="1">
      <alignment horizontal="center" vertical="center"/>
    </xf>
    <xf numFmtId="0" fontId="7" fillId="0" borderId="18"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2" borderId="1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176" fontId="11" fillId="0" borderId="9" xfId="0" applyNumberFormat="1" applyFont="1" applyBorder="1" applyAlignment="1" applyProtection="1">
      <alignment horizontal="center" vertical="center"/>
      <protection locked="0"/>
    </xf>
    <xf numFmtId="176" fontId="11" fillId="0" borderId="21" xfId="0" applyNumberFormat="1" applyFont="1" applyBorder="1" applyAlignment="1" applyProtection="1">
      <alignment horizontal="center" vertical="center"/>
      <protection locked="0"/>
    </xf>
    <xf numFmtId="0" fontId="8" fillId="2" borderId="9"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10" fillId="0" borderId="9"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3" fillId="2" borderId="9" xfId="0" applyFont="1" applyFill="1" applyBorder="1" applyAlignment="1">
      <alignment horizontal="center" vertical="center" wrapText="1"/>
    </xf>
    <xf numFmtId="0" fontId="10" fillId="0" borderId="1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3" fillId="2" borderId="1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35" xfId="0" applyFont="1" applyFill="1" applyBorder="1" applyAlignment="1">
      <alignment horizontal="center" vertical="center"/>
    </xf>
    <xf numFmtId="0" fontId="2" fillId="7" borderId="0" xfId="0" applyFont="1" applyFill="1" applyAlignment="1" applyProtection="1">
      <alignment horizontal="right" vertical="center" shrinkToFit="1"/>
      <protection locked="0"/>
    </xf>
    <xf numFmtId="0" fontId="4" fillId="7" borderId="0" xfId="0" applyFont="1" applyFill="1" applyAlignment="1">
      <alignment horizontal="center" vertical="center"/>
    </xf>
    <xf numFmtId="0" fontId="5" fillId="7" borderId="0" xfId="0" applyFont="1" applyFill="1" applyAlignment="1">
      <alignment horizontal="center" vertical="center"/>
    </xf>
    <xf numFmtId="0" fontId="6" fillId="7" borderId="0" xfId="0" applyFont="1" applyFill="1" applyAlignment="1">
      <alignment horizontal="center" vertical="center" wrapText="1"/>
    </xf>
    <xf numFmtId="0" fontId="6" fillId="7" borderId="0" xfId="0" applyFont="1" applyFill="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7" borderId="0" xfId="0" applyFont="1" applyFill="1" applyAlignment="1">
      <alignment horizontal="center" vertical="center"/>
    </xf>
    <xf numFmtId="0" fontId="3" fillId="7" borderId="7" xfId="0" applyFont="1" applyFill="1" applyBorder="1" applyAlignment="1">
      <alignment horizontal="center" vertical="center"/>
    </xf>
    <xf numFmtId="0" fontId="3" fillId="7" borderId="13" xfId="0" applyFont="1" applyFill="1"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3" fillId="7" borderId="4" xfId="0" applyFont="1" applyFill="1" applyBorder="1" applyAlignment="1" applyProtection="1">
      <alignment horizontal="center" vertical="center" wrapText="1"/>
      <protection locked="0"/>
    </xf>
    <xf numFmtId="0" fontId="3" fillId="7" borderId="2" xfId="0" applyFont="1" applyFill="1" applyBorder="1" applyAlignment="1" applyProtection="1">
      <alignment horizontal="center" vertical="center" wrapText="1"/>
      <protection locked="0"/>
    </xf>
    <xf numFmtId="0" fontId="3" fillId="2" borderId="15" xfId="0" applyFont="1" applyFill="1" applyBorder="1" applyAlignment="1">
      <alignment horizontal="center" vertical="center"/>
    </xf>
    <xf numFmtId="0" fontId="3" fillId="2" borderId="6" xfId="0" applyFont="1" applyFill="1" applyBorder="1" applyAlignment="1">
      <alignment horizontal="center" vertical="center"/>
    </xf>
    <xf numFmtId="0" fontId="7" fillId="2" borderId="19" xfId="0" applyFont="1" applyFill="1" applyBorder="1" applyAlignment="1">
      <alignment horizontal="center" vertical="center"/>
    </xf>
    <xf numFmtId="176" fontId="4" fillId="7" borderId="17" xfId="0" applyNumberFormat="1" applyFont="1" applyFill="1" applyBorder="1" applyAlignment="1" applyProtection="1">
      <alignment horizontal="center" vertical="center"/>
      <protection locked="0"/>
    </xf>
    <xf numFmtId="176" fontId="4" fillId="7" borderId="16" xfId="0" applyNumberFormat="1" applyFont="1" applyFill="1" applyBorder="1" applyAlignment="1" applyProtection="1">
      <alignment horizontal="center" vertical="center"/>
      <protection locked="0"/>
    </xf>
    <xf numFmtId="176" fontId="4" fillId="7" borderId="8" xfId="0" applyNumberFormat="1" applyFont="1" applyFill="1" applyBorder="1" applyAlignment="1" applyProtection="1">
      <alignment horizontal="center" vertical="center"/>
      <protection locked="0"/>
    </xf>
    <xf numFmtId="176" fontId="4" fillId="7" borderId="0" xfId="0" applyNumberFormat="1" applyFont="1" applyFill="1" applyAlignment="1" applyProtection="1">
      <alignment horizontal="center" vertical="center"/>
      <protection locked="0"/>
    </xf>
    <xf numFmtId="176" fontId="4" fillId="7" borderId="14" xfId="0" applyNumberFormat="1" applyFont="1" applyFill="1" applyBorder="1" applyAlignment="1" applyProtection="1">
      <alignment horizontal="center" vertical="center"/>
      <protection locked="0"/>
    </xf>
    <xf numFmtId="176" fontId="4" fillId="7" borderId="12" xfId="0" applyNumberFormat="1" applyFont="1" applyFill="1" applyBorder="1" applyAlignment="1" applyProtection="1">
      <alignment horizontal="center" vertical="center"/>
      <protection locked="0"/>
    </xf>
    <xf numFmtId="0" fontId="7" fillId="0" borderId="17"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33" xfId="0" applyFont="1" applyBorder="1" applyAlignment="1">
      <alignment horizontal="center" vertical="center"/>
    </xf>
    <xf numFmtId="0" fontId="0" fillId="6" borderId="34" xfId="0" applyFill="1" applyBorder="1" applyAlignment="1">
      <alignment horizontal="center" vertical="center"/>
    </xf>
    <xf numFmtId="0" fontId="13" fillId="0" borderId="34" xfId="0" applyFont="1" applyBorder="1" applyAlignment="1" applyProtection="1">
      <alignment horizontal="left" vertical="center"/>
      <protection locked="0"/>
    </xf>
    <xf numFmtId="0" fontId="0" fillId="5" borderId="34" xfId="0" applyFill="1" applyBorder="1" applyAlignment="1">
      <alignment horizontal="center" vertical="center"/>
    </xf>
    <xf numFmtId="0" fontId="13" fillId="0" borderId="38" xfId="0" applyFont="1" applyBorder="1" applyAlignment="1" applyProtection="1">
      <alignment horizontal="left" vertical="top" wrapText="1"/>
      <protection locked="0"/>
    </xf>
    <xf numFmtId="0" fontId="13" fillId="0" borderId="39" xfId="0" applyFont="1" applyBorder="1" applyAlignment="1" applyProtection="1">
      <alignment horizontal="left" vertical="top" wrapText="1"/>
      <protection locked="0"/>
    </xf>
    <xf numFmtId="0" fontId="13" fillId="0" borderId="40" xfId="0" applyFont="1" applyBorder="1" applyAlignment="1" applyProtection="1">
      <alignment horizontal="left" vertical="top" wrapText="1"/>
      <protection locked="0"/>
    </xf>
    <xf numFmtId="0" fontId="13" fillId="0" borderId="4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42" xfId="0" applyFont="1" applyBorder="1" applyAlignment="1" applyProtection="1">
      <alignment horizontal="left" vertical="top" wrapText="1"/>
      <protection locked="0"/>
    </xf>
    <xf numFmtId="0" fontId="13" fillId="0" borderId="43" xfId="0" applyFont="1" applyBorder="1" applyAlignment="1" applyProtection="1">
      <alignment horizontal="left" vertical="top" wrapText="1"/>
      <protection locked="0"/>
    </xf>
    <xf numFmtId="0" fontId="13" fillId="0" borderId="44" xfId="0" applyFont="1" applyBorder="1" applyAlignment="1" applyProtection="1">
      <alignment horizontal="left" vertical="top" wrapText="1"/>
      <protection locked="0"/>
    </xf>
    <xf numFmtId="0" fontId="13" fillId="0" borderId="45" xfId="0" applyFont="1" applyBorder="1" applyAlignment="1" applyProtection="1">
      <alignment horizontal="left" vertical="top" wrapText="1"/>
      <protection locked="0"/>
    </xf>
    <xf numFmtId="0" fontId="0" fillId="3" borderId="27" xfId="0" applyFill="1"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3" borderId="9" xfId="0" applyFill="1" applyBorder="1" applyAlignment="1">
      <alignment horizontal="center" vertical="center"/>
    </xf>
    <xf numFmtId="176" fontId="0" fillId="0" borderId="9" xfId="0" applyNumberFormat="1" applyBorder="1" applyAlignment="1">
      <alignment horizontal="center" vertical="center"/>
    </xf>
    <xf numFmtId="0" fontId="14" fillId="0" borderId="27" xfId="0" applyFont="1" applyBorder="1" applyAlignment="1" applyProtection="1">
      <alignment horizontal="left" vertical="center" wrapText="1"/>
      <protection locked="0"/>
    </xf>
    <xf numFmtId="0" fontId="14" fillId="0" borderId="28" xfId="0" applyFont="1" applyBorder="1" applyAlignment="1" applyProtection="1">
      <alignment horizontal="left" vertical="center" wrapText="1"/>
      <protection locked="0"/>
    </xf>
    <xf numFmtId="0" fontId="14" fillId="0" borderId="29" xfId="0" applyFont="1" applyBorder="1" applyAlignment="1" applyProtection="1">
      <alignment horizontal="left" vertical="center" wrapText="1"/>
      <protection locked="0"/>
    </xf>
    <xf numFmtId="0" fontId="0" fillId="7" borderId="28" xfId="0" applyFill="1" applyBorder="1" applyAlignment="1" applyProtection="1">
      <alignment horizontal="center" vertical="center"/>
      <protection locked="0"/>
    </xf>
    <xf numFmtId="0" fontId="10" fillId="7" borderId="27" xfId="0" applyFont="1" applyFill="1" applyBorder="1" applyAlignment="1" applyProtection="1">
      <alignment horizontal="center" vertical="center" shrinkToFit="1"/>
      <protection locked="0"/>
    </xf>
    <xf numFmtId="0" fontId="10" fillId="7" borderId="28" xfId="0" applyFont="1" applyFill="1" applyBorder="1" applyAlignment="1" applyProtection="1">
      <alignment horizontal="center" vertical="center" shrinkToFit="1"/>
      <protection locked="0"/>
    </xf>
    <xf numFmtId="0" fontId="10" fillId="7" borderId="29" xfId="0" applyFont="1" applyFill="1" applyBorder="1" applyAlignment="1" applyProtection="1">
      <alignment horizontal="center" vertical="center" shrinkToFit="1"/>
      <protection locked="0"/>
    </xf>
    <xf numFmtId="0" fontId="30" fillId="7" borderId="8" xfId="0" applyFont="1" applyFill="1" applyBorder="1" applyAlignment="1" applyProtection="1">
      <alignment horizontal="center" vertical="center"/>
      <protection locked="0"/>
    </xf>
    <xf numFmtId="0" fontId="30" fillId="7" borderId="0" xfId="0" applyFont="1" applyFill="1" applyAlignment="1" applyProtection="1">
      <alignment horizontal="center" vertical="center"/>
      <protection locked="0"/>
    </xf>
    <xf numFmtId="0" fontId="30" fillId="7" borderId="14" xfId="0" applyFont="1" applyFill="1" applyBorder="1" applyAlignment="1" applyProtection="1">
      <alignment horizontal="center" vertical="center"/>
      <protection locked="0"/>
    </xf>
    <xf numFmtId="0" fontId="30" fillId="7" borderId="12" xfId="0" applyFont="1" applyFill="1" applyBorder="1" applyAlignment="1" applyProtection="1">
      <alignment horizontal="center" vertical="center"/>
      <protection locked="0"/>
    </xf>
    <xf numFmtId="176" fontId="31" fillId="0" borderId="46" xfId="0" applyNumberFormat="1" applyFont="1" applyBorder="1" applyAlignment="1">
      <alignment horizontal="left" vertical="top" wrapText="1"/>
    </xf>
    <xf numFmtId="176" fontId="31" fillId="0" borderId="47" xfId="0" applyNumberFormat="1" applyFont="1" applyBorder="1" applyAlignment="1">
      <alignment horizontal="left" vertical="top" wrapText="1"/>
    </xf>
    <xf numFmtId="176" fontId="31" fillId="0" borderId="48" xfId="0" applyNumberFormat="1" applyFont="1" applyBorder="1" applyAlignment="1">
      <alignment horizontal="left" vertical="top" wrapText="1"/>
    </xf>
    <xf numFmtId="176" fontId="31" fillId="0" borderId="49" xfId="0" applyNumberFormat="1" applyFont="1" applyBorder="1" applyAlignment="1">
      <alignment horizontal="left" vertical="top" wrapText="1"/>
    </xf>
    <xf numFmtId="176" fontId="31" fillId="0" borderId="50" xfId="0" applyNumberFormat="1" applyFont="1" applyBorder="1" applyAlignment="1">
      <alignment horizontal="left" vertical="top" wrapText="1"/>
    </xf>
    <xf numFmtId="176" fontId="31" fillId="0" borderId="51" xfId="0" applyNumberFormat="1" applyFont="1" applyBorder="1" applyAlignment="1">
      <alignment horizontal="left" vertical="top" wrapText="1"/>
    </xf>
  </cellXfs>
  <cellStyles count="1">
    <cellStyle name="標準" xfId="0" builtinId="0"/>
  </cellStyles>
  <dxfs count="36">
    <dxf>
      <fill>
        <patternFill>
          <bgColor theme="7" tint="0.79998168889431442"/>
        </patternFill>
      </fill>
    </dxf>
    <dxf>
      <font>
        <color theme="0" tint="-0.499984740745262"/>
      </font>
      <fill>
        <patternFill>
          <bgColor theme="0" tint="-0.14996795556505021"/>
        </patternFill>
      </fill>
    </dxf>
    <dxf>
      <font>
        <color theme="0" tint="-0.499984740745262"/>
      </font>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u/>
        <color rgb="FFFF0000"/>
      </font>
    </dxf>
    <dxf>
      <font>
        <b/>
        <i val="0"/>
      </font>
    </dxf>
    <dxf>
      <font>
        <color theme="0" tint="-0.499984740745262"/>
      </font>
      <fill>
        <patternFill>
          <bgColor theme="0" tint="-0.14996795556505021"/>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theme="0"/>
      </font>
      <fill>
        <patternFill>
          <bgColor rgb="FFC00000"/>
        </patternFill>
      </fill>
    </dxf>
    <dxf>
      <font>
        <color theme="0"/>
      </font>
    </dxf>
    <dxf>
      <font>
        <color theme="0"/>
      </font>
    </dxf>
    <dxf>
      <font>
        <color theme="0" tint="-0.499984740745262"/>
      </font>
      <fill>
        <patternFill>
          <bgColor theme="0" tint="-0.14996795556505021"/>
        </patternFill>
      </fill>
    </dxf>
    <dxf>
      <font>
        <b/>
        <i val="0"/>
        <color rgb="FFFF0000"/>
      </font>
    </dxf>
    <dxf>
      <font>
        <color theme="0" tint="-0.34998626667073579"/>
      </font>
    </dxf>
  </dxfs>
  <tableStyles count="0" defaultTableStyle="TableStyleMedium2" defaultPivotStyle="PivotStyleLight16"/>
  <colors>
    <mruColors>
      <color rgb="FFFF5050"/>
      <color rgb="FFFFFFCC"/>
      <color rgb="FFFF7C80"/>
      <color rgb="FFFF9999"/>
      <color rgb="FFFFCCCC"/>
      <color rgb="FFFFCC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N$4" lockText="1" noThreeD="1"/>
</file>

<file path=xl/ctrlProps/ctrlProp10.xml><?xml version="1.0" encoding="utf-8"?>
<formControlPr xmlns="http://schemas.microsoft.com/office/spreadsheetml/2009/9/main" objectType="CheckBox" fmlaLink="$AN$9" lockText="1" noThreeD="1"/>
</file>

<file path=xl/ctrlProps/ctrlProp100.xml><?xml version="1.0" encoding="utf-8"?>
<formControlPr xmlns="http://schemas.microsoft.com/office/spreadsheetml/2009/9/main" objectType="CheckBox" fmlaLink="$AR$27" lockText="1" noThreeD="1"/>
</file>

<file path=xl/ctrlProps/ctrlProp101.xml><?xml version="1.0" encoding="utf-8"?>
<formControlPr xmlns="http://schemas.microsoft.com/office/spreadsheetml/2009/9/main" objectType="CheckBox" fmlaLink="$AN$35" lockText="1" noThreeD="1"/>
</file>

<file path=xl/ctrlProps/ctrlProp102.xml><?xml version="1.0" encoding="utf-8"?>
<formControlPr xmlns="http://schemas.microsoft.com/office/spreadsheetml/2009/9/main" objectType="CheckBox" fmlaLink="$AN$36" lockText="1" noThreeD="1"/>
</file>

<file path=xl/ctrlProps/ctrlProp103.xml><?xml version="1.0" encoding="utf-8"?>
<formControlPr xmlns="http://schemas.microsoft.com/office/spreadsheetml/2009/9/main" objectType="CheckBox" fmlaLink="$AP$34" lockText="1" noThreeD="1"/>
</file>

<file path=xl/ctrlProps/ctrlProp104.xml><?xml version="1.0" encoding="utf-8"?>
<formControlPr xmlns="http://schemas.microsoft.com/office/spreadsheetml/2009/9/main" objectType="CheckBox" fmlaLink="$AP$35" lockText="1" noThreeD="1"/>
</file>

<file path=xl/ctrlProps/ctrlProp105.xml><?xml version="1.0" encoding="utf-8"?>
<formControlPr xmlns="http://schemas.microsoft.com/office/spreadsheetml/2009/9/main" objectType="CheckBox" fmlaLink="$AP$36" lockText="1" noThreeD="1"/>
</file>

<file path=xl/ctrlProps/ctrlProp106.xml><?xml version="1.0" encoding="utf-8"?>
<formControlPr xmlns="http://schemas.microsoft.com/office/spreadsheetml/2009/9/main" objectType="CheckBox" fmlaLink="$AR$33" lockText="1" noThreeD="1"/>
</file>

<file path=xl/ctrlProps/ctrlProp107.xml><?xml version="1.0" encoding="utf-8"?>
<formControlPr xmlns="http://schemas.microsoft.com/office/spreadsheetml/2009/9/main" objectType="CheckBox" fmlaLink="$AR$34" lockText="1" noThreeD="1"/>
</file>

<file path=xl/ctrlProps/ctrlProp108.xml><?xml version="1.0" encoding="utf-8"?>
<formControlPr xmlns="http://schemas.microsoft.com/office/spreadsheetml/2009/9/main" objectType="CheckBox" fmlaLink="$AR$35" lockText="1" noThreeD="1"/>
</file>

<file path=xl/ctrlProps/ctrlProp109.xml><?xml version="1.0" encoding="utf-8"?>
<formControlPr xmlns="http://schemas.microsoft.com/office/spreadsheetml/2009/9/main" objectType="CheckBox" fmlaLink="$AR$36" lockText="1" noThreeD="1"/>
</file>

<file path=xl/ctrlProps/ctrlProp11.xml><?xml version="1.0" encoding="utf-8"?>
<formControlPr xmlns="http://schemas.microsoft.com/office/spreadsheetml/2009/9/main" objectType="CheckBox" fmlaLink="$AN$10" lockText="1" noThreeD="1"/>
</file>

<file path=xl/ctrlProps/ctrlProp110.xml><?xml version="1.0" encoding="utf-8"?>
<formControlPr xmlns="http://schemas.microsoft.com/office/spreadsheetml/2009/9/main" objectType="CheckBox" fmlaLink="$AR$38" lockText="1" noThreeD="1"/>
</file>

<file path=xl/ctrlProps/ctrlProp111.xml><?xml version="1.0" encoding="utf-8"?>
<formControlPr xmlns="http://schemas.microsoft.com/office/spreadsheetml/2009/9/main" objectType="CheckBox" fmlaLink="$AR$39" lockText="1" noThreeD="1"/>
</file>

<file path=xl/ctrlProps/ctrlProp112.xml><?xml version="1.0" encoding="utf-8"?>
<formControlPr xmlns="http://schemas.microsoft.com/office/spreadsheetml/2009/9/main" objectType="CheckBox" fmlaLink="$AR$40" lockText="1" noThreeD="1"/>
</file>

<file path=xl/ctrlProps/ctrlProp113.xml><?xml version="1.0" encoding="utf-8"?>
<formControlPr xmlns="http://schemas.microsoft.com/office/spreadsheetml/2009/9/main" objectType="CheckBox" fmlaLink="$AP$40" lockText="1" noThreeD="1"/>
</file>

<file path=xl/ctrlProps/ctrlProp114.xml><?xml version="1.0" encoding="utf-8"?>
<formControlPr xmlns="http://schemas.microsoft.com/office/spreadsheetml/2009/9/main" objectType="CheckBox" fmlaLink="$AN$40" lockText="1" noThreeD="1"/>
</file>

<file path=xl/ctrlProps/ctrlProp115.xml><?xml version="1.0" encoding="utf-8"?>
<formControlPr xmlns="http://schemas.microsoft.com/office/spreadsheetml/2009/9/main" objectType="CheckBox" fmlaLink="$AN$44" lockText="1" noThreeD="1"/>
</file>

<file path=xl/ctrlProps/ctrlProp116.xml><?xml version="1.0" encoding="utf-8"?>
<formControlPr xmlns="http://schemas.microsoft.com/office/spreadsheetml/2009/9/main" objectType="CheckBox" fmlaLink="$AN$45" lockText="1" noThreeD="1"/>
</file>

<file path=xl/ctrlProps/ctrlProp117.xml><?xml version="1.0" encoding="utf-8"?>
<formControlPr xmlns="http://schemas.microsoft.com/office/spreadsheetml/2009/9/main" objectType="CheckBox" fmlaLink="$AP$45" lockText="1" noThreeD="1"/>
</file>

<file path=xl/ctrlProps/ctrlProp118.xml><?xml version="1.0" encoding="utf-8"?>
<formControlPr xmlns="http://schemas.microsoft.com/office/spreadsheetml/2009/9/main" objectType="CheckBox" fmlaLink="$AR$43" lockText="1" noThreeD="1"/>
</file>

<file path=xl/ctrlProps/ctrlProp119.xml><?xml version="1.0" encoding="utf-8"?>
<formControlPr xmlns="http://schemas.microsoft.com/office/spreadsheetml/2009/9/main" objectType="CheckBox" fmlaLink="$AR$44" lockText="1" noThreeD="1"/>
</file>

<file path=xl/ctrlProps/ctrlProp12.xml><?xml version="1.0" encoding="utf-8"?>
<formControlPr xmlns="http://schemas.microsoft.com/office/spreadsheetml/2009/9/main" objectType="CheckBox" fmlaLink="$AN$11" lockText="1" noThreeD="1"/>
</file>

<file path=xl/ctrlProps/ctrlProp120.xml><?xml version="1.0" encoding="utf-8"?>
<formControlPr xmlns="http://schemas.microsoft.com/office/spreadsheetml/2009/9/main" objectType="CheckBox" fmlaLink="$AR$45" lockText="1" noThreeD="1"/>
</file>

<file path=xl/ctrlProps/ctrlProp121.xml><?xml version="1.0" encoding="utf-8"?>
<formControlPr xmlns="http://schemas.microsoft.com/office/spreadsheetml/2009/9/main" objectType="CheckBox" fmlaLink="$AN$49" lockText="1" noThreeD="1"/>
</file>

<file path=xl/ctrlProps/ctrlProp122.xml><?xml version="1.0" encoding="utf-8"?>
<formControlPr xmlns="http://schemas.microsoft.com/office/spreadsheetml/2009/9/main" objectType="CheckBox" fmlaLink="$AP$47" lockText="1" noThreeD="1"/>
</file>

<file path=xl/ctrlProps/ctrlProp123.xml><?xml version="1.0" encoding="utf-8"?>
<formControlPr xmlns="http://schemas.microsoft.com/office/spreadsheetml/2009/9/main" objectType="CheckBox" fmlaLink="$AP$48" lockText="1" noThreeD="1"/>
</file>

<file path=xl/ctrlProps/ctrlProp124.xml><?xml version="1.0" encoding="utf-8"?>
<formControlPr xmlns="http://schemas.microsoft.com/office/spreadsheetml/2009/9/main" objectType="CheckBox" fmlaLink="$AP$49" lockText="1" noThreeD="1"/>
</file>

<file path=xl/ctrlProps/ctrlProp125.xml><?xml version="1.0" encoding="utf-8"?>
<formControlPr xmlns="http://schemas.microsoft.com/office/spreadsheetml/2009/9/main" objectType="CheckBox" fmlaLink="$AR$47" lockText="1" noThreeD="1"/>
</file>

<file path=xl/ctrlProps/ctrlProp126.xml><?xml version="1.0" encoding="utf-8"?>
<formControlPr xmlns="http://schemas.microsoft.com/office/spreadsheetml/2009/9/main" objectType="CheckBox" fmlaLink="$AR$48" lockText="1" noThreeD="1"/>
</file>

<file path=xl/ctrlProps/ctrlProp127.xml><?xml version="1.0" encoding="utf-8"?>
<formControlPr xmlns="http://schemas.microsoft.com/office/spreadsheetml/2009/9/main" objectType="CheckBox" fmlaLink="$AR$49" lockText="1" noThreeD="1"/>
</file>

<file path=xl/ctrlProps/ctrlProp128.xml><?xml version="1.0" encoding="utf-8"?>
<formControlPr xmlns="http://schemas.microsoft.com/office/spreadsheetml/2009/9/main" objectType="CheckBox" fmlaLink="$AN$54" lockText="1" noThreeD="1"/>
</file>

<file path=xl/ctrlProps/ctrlProp129.xml><?xml version="1.0" encoding="utf-8"?>
<formControlPr xmlns="http://schemas.microsoft.com/office/spreadsheetml/2009/9/main" objectType="CheckBox" fmlaLink="$AN$55" lockText="1" noThreeD="1"/>
</file>

<file path=xl/ctrlProps/ctrlProp13.xml><?xml version="1.0" encoding="utf-8"?>
<formControlPr xmlns="http://schemas.microsoft.com/office/spreadsheetml/2009/9/main" objectType="CheckBox" fmlaLink="$AN$12" lockText="1" noThreeD="1"/>
</file>

<file path=xl/ctrlProps/ctrlProp130.xml><?xml version="1.0" encoding="utf-8"?>
<formControlPr xmlns="http://schemas.microsoft.com/office/spreadsheetml/2009/9/main" objectType="CheckBox" fmlaLink="$AR$54" lockText="1" noThreeD="1"/>
</file>

<file path=xl/ctrlProps/ctrlProp131.xml><?xml version="1.0" encoding="utf-8"?>
<formControlPr xmlns="http://schemas.microsoft.com/office/spreadsheetml/2009/9/main" objectType="CheckBox" fmlaLink="$AR$55" lockText="1" noThreeD="1"/>
</file>

<file path=xl/ctrlProps/ctrlProp132.xml><?xml version="1.0" encoding="utf-8"?>
<formControlPr xmlns="http://schemas.microsoft.com/office/spreadsheetml/2009/9/main" objectType="CheckBox" fmlaLink="$AN$61" lockText="1" noThreeD="1"/>
</file>

<file path=xl/ctrlProps/ctrlProp133.xml><?xml version="1.0" encoding="utf-8"?>
<formControlPr xmlns="http://schemas.microsoft.com/office/spreadsheetml/2009/9/main" objectType="CheckBox" fmlaLink="$AN$62" lockText="1" noThreeD="1"/>
</file>

<file path=xl/ctrlProps/ctrlProp134.xml><?xml version="1.0" encoding="utf-8"?>
<formControlPr xmlns="http://schemas.microsoft.com/office/spreadsheetml/2009/9/main" objectType="CheckBox" fmlaLink="$AN$63" lockText="1" noThreeD="1"/>
</file>

<file path=xl/ctrlProps/ctrlProp135.xml><?xml version="1.0" encoding="utf-8"?>
<formControlPr xmlns="http://schemas.microsoft.com/office/spreadsheetml/2009/9/main" objectType="CheckBox" fmlaLink="$AR$59" lockText="1" noThreeD="1"/>
</file>

<file path=xl/ctrlProps/ctrlProp136.xml><?xml version="1.0" encoding="utf-8"?>
<formControlPr xmlns="http://schemas.microsoft.com/office/spreadsheetml/2009/9/main" objectType="CheckBox" fmlaLink="$AR$60" lockText="1" noThreeD="1"/>
</file>

<file path=xl/ctrlProps/ctrlProp137.xml><?xml version="1.0" encoding="utf-8"?>
<formControlPr xmlns="http://schemas.microsoft.com/office/spreadsheetml/2009/9/main" objectType="CheckBox" fmlaLink="$AR$61" lockText="1" noThreeD="1"/>
</file>

<file path=xl/ctrlProps/ctrlProp138.xml><?xml version="1.0" encoding="utf-8"?>
<formControlPr xmlns="http://schemas.microsoft.com/office/spreadsheetml/2009/9/main" objectType="CheckBox" fmlaLink="$AR$62" lockText="1" noThreeD="1"/>
</file>

<file path=xl/ctrlProps/ctrlProp139.xml><?xml version="1.0" encoding="utf-8"?>
<formControlPr xmlns="http://schemas.microsoft.com/office/spreadsheetml/2009/9/main" objectType="CheckBox" fmlaLink="$AR$63" lockText="1" noThreeD="1"/>
</file>

<file path=xl/ctrlProps/ctrlProp14.xml><?xml version="1.0" encoding="utf-8"?>
<formControlPr xmlns="http://schemas.microsoft.com/office/spreadsheetml/2009/9/main" objectType="CheckBox" fmlaLink="$AP$9" lockText="1" noThreeD="1"/>
</file>

<file path=xl/ctrlProps/ctrlProp140.xml><?xml version="1.0" encoding="utf-8"?>
<formControlPr xmlns="http://schemas.microsoft.com/office/spreadsheetml/2009/9/main" objectType="CheckBox" fmlaLink="$AN$65" lockText="1" noThreeD="1"/>
</file>

<file path=xl/ctrlProps/ctrlProp141.xml><?xml version="1.0" encoding="utf-8"?>
<formControlPr xmlns="http://schemas.microsoft.com/office/spreadsheetml/2009/9/main" objectType="CheckBox" fmlaLink="$AN$66" lockText="1" noThreeD="1"/>
</file>

<file path=xl/ctrlProps/ctrlProp142.xml><?xml version="1.0" encoding="utf-8"?>
<formControlPr xmlns="http://schemas.microsoft.com/office/spreadsheetml/2009/9/main" objectType="CheckBox" fmlaLink="$AR$65" lockText="1" noThreeD="1"/>
</file>

<file path=xl/ctrlProps/ctrlProp143.xml><?xml version="1.0" encoding="utf-8"?>
<formControlPr xmlns="http://schemas.microsoft.com/office/spreadsheetml/2009/9/main" objectType="CheckBox" fmlaLink="$AR$66" lockText="1" noThreeD="1"/>
</file>

<file path=xl/ctrlProps/ctrlProp144.xml><?xml version="1.0" encoding="utf-8"?>
<formControlPr xmlns="http://schemas.microsoft.com/office/spreadsheetml/2009/9/main" objectType="CheckBox" fmlaLink="$AN$68" lockText="1" noThreeD="1"/>
</file>

<file path=xl/ctrlProps/ctrlProp145.xml><?xml version="1.0" encoding="utf-8"?>
<formControlPr xmlns="http://schemas.microsoft.com/office/spreadsheetml/2009/9/main" objectType="CheckBox" fmlaLink="$AN$69" lockText="1" noThreeD="1"/>
</file>

<file path=xl/ctrlProps/ctrlProp146.xml><?xml version="1.0" encoding="utf-8"?>
<formControlPr xmlns="http://schemas.microsoft.com/office/spreadsheetml/2009/9/main" objectType="CheckBox" fmlaLink="$AN$70" lockText="1" noThreeD="1"/>
</file>

<file path=xl/ctrlProps/ctrlProp147.xml><?xml version="1.0" encoding="utf-8"?>
<formControlPr xmlns="http://schemas.microsoft.com/office/spreadsheetml/2009/9/main" objectType="CheckBox" fmlaLink="$AN$71" lockText="1" noThreeD="1"/>
</file>

<file path=xl/ctrlProps/ctrlProp148.xml><?xml version="1.0" encoding="utf-8"?>
<formControlPr xmlns="http://schemas.microsoft.com/office/spreadsheetml/2009/9/main" objectType="CheckBox" fmlaLink="$AN$72" lockText="1" noThreeD="1"/>
</file>

<file path=xl/ctrlProps/ctrlProp149.xml><?xml version="1.0" encoding="utf-8"?>
<formControlPr xmlns="http://schemas.microsoft.com/office/spreadsheetml/2009/9/main" objectType="CheckBox" fmlaLink="$AN$73" lockText="1" noThreeD="1"/>
</file>

<file path=xl/ctrlProps/ctrlProp15.xml><?xml version="1.0" encoding="utf-8"?>
<formControlPr xmlns="http://schemas.microsoft.com/office/spreadsheetml/2009/9/main" objectType="CheckBox" fmlaLink="$AP$10" lockText="1" noThreeD="1"/>
</file>

<file path=xl/ctrlProps/ctrlProp150.xml><?xml version="1.0" encoding="utf-8"?>
<formControlPr xmlns="http://schemas.microsoft.com/office/spreadsheetml/2009/9/main" objectType="CheckBox" fmlaLink="$AR$68" lockText="1" noThreeD="1"/>
</file>

<file path=xl/ctrlProps/ctrlProp151.xml><?xml version="1.0" encoding="utf-8"?>
<formControlPr xmlns="http://schemas.microsoft.com/office/spreadsheetml/2009/9/main" objectType="CheckBox" fmlaLink="$AR$69" lockText="1" noThreeD="1"/>
</file>

<file path=xl/ctrlProps/ctrlProp152.xml><?xml version="1.0" encoding="utf-8"?>
<formControlPr xmlns="http://schemas.microsoft.com/office/spreadsheetml/2009/9/main" objectType="CheckBox" fmlaLink="$AR$70" lockText="1" noThreeD="1"/>
</file>

<file path=xl/ctrlProps/ctrlProp153.xml><?xml version="1.0" encoding="utf-8"?>
<formControlPr xmlns="http://schemas.microsoft.com/office/spreadsheetml/2009/9/main" objectType="CheckBox" fmlaLink="$AR$71" lockText="1" noThreeD="1"/>
</file>

<file path=xl/ctrlProps/ctrlProp154.xml><?xml version="1.0" encoding="utf-8"?>
<formControlPr xmlns="http://schemas.microsoft.com/office/spreadsheetml/2009/9/main" objectType="CheckBox" fmlaLink="$AR$72" lockText="1" noThreeD="1"/>
</file>

<file path=xl/ctrlProps/ctrlProp155.xml><?xml version="1.0" encoding="utf-8"?>
<formControlPr xmlns="http://schemas.microsoft.com/office/spreadsheetml/2009/9/main" objectType="CheckBox" fmlaLink="$AR$73" lockText="1" noThreeD="1"/>
</file>

<file path=xl/ctrlProps/ctrlProp156.xml><?xml version="1.0" encoding="utf-8"?>
<formControlPr xmlns="http://schemas.microsoft.com/office/spreadsheetml/2009/9/main" objectType="CheckBox" fmlaLink="$AN$75" lockText="1" noThreeD="1"/>
</file>

<file path=xl/ctrlProps/ctrlProp157.xml><?xml version="1.0" encoding="utf-8"?>
<formControlPr xmlns="http://schemas.microsoft.com/office/spreadsheetml/2009/9/main" objectType="CheckBox" fmlaLink="$AN$76" lockText="1" noThreeD="1"/>
</file>

<file path=xl/ctrlProps/ctrlProp158.xml><?xml version="1.0" encoding="utf-8"?>
<formControlPr xmlns="http://schemas.microsoft.com/office/spreadsheetml/2009/9/main" objectType="CheckBox" fmlaLink="$AN$77" lockText="1" noThreeD="1"/>
</file>

<file path=xl/ctrlProps/ctrlProp159.xml><?xml version="1.0" encoding="utf-8"?>
<formControlPr xmlns="http://schemas.microsoft.com/office/spreadsheetml/2009/9/main" objectType="CheckBox" fmlaLink="$AN$78" lockText="1" noThreeD="1"/>
</file>

<file path=xl/ctrlProps/ctrlProp16.xml><?xml version="1.0" encoding="utf-8"?>
<formControlPr xmlns="http://schemas.microsoft.com/office/spreadsheetml/2009/9/main" objectType="CheckBox" fmlaLink="$AP$11" lockText="1" noThreeD="1"/>
</file>

<file path=xl/ctrlProps/ctrlProp160.xml><?xml version="1.0" encoding="utf-8"?>
<formControlPr xmlns="http://schemas.microsoft.com/office/spreadsheetml/2009/9/main" objectType="CheckBox" fmlaLink="$AN$79" lockText="1" noThreeD="1"/>
</file>

<file path=xl/ctrlProps/ctrlProp161.xml><?xml version="1.0" encoding="utf-8"?>
<formControlPr xmlns="http://schemas.microsoft.com/office/spreadsheetml/2009/9/main" objectType="CheckBox" fmlaLink="$AN$80" lockText="1" noThreeD="1"/>
</file>

<file path=xl/ctrlProps/ctrlProp162.xml><?xml version="1.0" encoding="utf-8"?>
<formControlPr xmlns="http://schemas.microsoft.com/office/spreadsheetml/2009/9/main" objectType="CheckBox" fmlaLink="$AN$81" lockText="1" noThreeD="1"/>
</file>

<file path=xl/ctrlProps/ctrlProp163.xml><?xml version="1.0" encoding="utf-8"?>
<formControlPr xmlns="http://schemas.microsoft.com/office/spreadsheetml/2009/9/main" objectType="CheckBox" fmlaLink="$AN$82" lockText="1" noThreeD="1"/>
</file>

<file path=xl/ctrlProps/ctrlProp164.xml><?xml version="1.0" encoding="utf-8"?>
<formControlPr xmlns="http://schemas.microsoft.com/office/spreadsheetml/2009/9/main" objectType="CheckBox" fmlaLink="$AN$83" lockText="1" noThreeD="1"/>
</file>

<file path=xl/ctrlProps/ctrlProp165.xml><?xml version="1.0" encoding="utf-8"?>
<formControlPr xmlns="http://schemas.microsoft.com/office/spreadsheetml/2009/9/main" objectType="CheckBox" fmlaLink="$AN$84" lockText="1" noThreeD="1"/>
</file>

<file path=xl/ctrlProps/ctrlProp166.xml><?xml version="1.0" encoding="utf-8"?>
<formControlPr xmlns="http://schemas.microsoft.com/office/spreadsheetml/2009/9/main" objectType="CheckBox" fmlaLink="$AR$75" lockText="1" noThreeD="1"/>
</file>

<file path=xl/ctrlProps/ctrlProp167.xml><?xml version="1.0" encoding="utf-8"?>
<formControlPr xmlns="http://schemas.microsoft.com/office/spreadsheetml/2009/9/main" objectType="CheckBox" fmlaLink="$AR$76" lockText="1" noThreeD="1"/>
</file>

<file path=xl/ctrlProps/ctrlProp168.xml><?xml version="1.0" encoding="utf-8"?>
<formControlPr xmlns="http://schemas.microsoft.com/office/spreadsheetml/2009/9/main" objectType="CheckBox" fmlaLink="$AR$77" lockText="1" noThreeD="1"/>
</file>

<file path=xl/ctrlProps/ctrlProp169.xml><?xml version="1.0" encoding="utf-8"?>
<formControlPr xmlns="http://schemas.microsoft.com/office/spreadsheetml/2009/9/main" objectType="CheckBox" fmlaLink="$AR$78" lockText="1" noThreeD="1"/>
</file>

<file path=xl/ctrlProps/ctrlProp17.xml><?xml version="1.0" encoding="utf-8"?>
<formControlPr xmlns="http://schemas.microsoft.com/office/spreadsheetml/2009/9/main" objectType="CheckBox" fmlaLink="$AP$12" lockText="1" noThreeD="1"/>
</file>

<file path=xl/ctrlProps/ctrlProp170.xml><?xml version="1.0" encoding="utf-8"?>
<formControlPr xmlns="http://schemas.microsoft.com/office/spreadsheetml/2009/9/main" objectType="CheckBox" fmlaLink="$AR$79" lockText="1" noThreeD="1"/>
</file>

<file path=xl/ctrlProps/ctrlProp171.xml><?xml version="1.0" encoding="utf-8"?>
<formControlPr xmlns="http://schemas.microsoft.com/office/spreadsheetml/2009/9/main" objectType="CheckBox" fmlaLink="$AR$80" lockText="1" noThreeD="1"/>
</file>

<file path=xl/ctrlProps/ctrlProp172.xml><?xml version="1.0" encoding="utf-8"?>
<formControlPr xmlns="http://schemas.microsoft.com/office/spreadsheetml/2009/9/main" objectType="CheckBox" fmlaLink="$AR$81" lockText="1" noThreeD="1"/>
</file>

<file path=xl/ctrlProps/ctrlProp173.xml><?xml version="1.0" encoding="utf-8"?>
<formControlPr xmlns="http://schemas.microsoft.com/office/spreadsheetml/2009/9/main" objectType="CheckBox" fmlaLink="$AR$82" lockText="1" noThreeD="1"/>
</file>

<file path=xl/ctrlProps/ctrlProp174.xml><?xml version="1.0" encoding="utf-8"?>
<formControlPr xmlns="http://schemas.microsoft.com/office/spreadsheetml/2009/9/main" objectType="CheckBox" fmlaLink="$AR$83" lockText="1" noThreeD="1"/>
</file>

<file path=xl/ctrlProps/ctrlProp175.xml><?xml version="1.0" encoding="utf-8"?>
<formControlPr xmlns="http://schemas.microsoft.com/office/spreadsheetml/2009/9/main" objectType="CheckBox" fmlaLink="$AR$84" lockText="1" noThreeD="1"/>
</file>

<file path=xl/ctrlProps/ctrlProp176.xml><?xml version="1.0" encoding="utf-8"?>
<formControlPr xmlns="http://schemas.microsoft.com/office/spreadsheetml/2009/9/main" objectType="CheckBox" fmlaLink="$AN$86" lockText="1" noThreeD="1"/>
</file>

<file path=xl/ctrlProps/ctrlProp177.xml><?xml version="1.0" encoding="utf-8"?>
<formControlPr xmlns="http://schemas.microsoft.com/office/spreadsheetml/2009/9/main" objectType="CheckBox" fmlaLink="$AN$87" lockText="1" noThreeD="1"/>
</file>

<file path=xl/ctrlProps/ctrlProp178.xml><?xml version="1.0" encoding="utf-8"?>
<formControlPr xmlns="http://schemas.microsoft.com/office/spreadsheetml/2009/9/main" objectType="CheckBox" fmlaLink="$AN$88" lockText="1" noThreeD="1"/>
</file>

<file path=xl/ctrlProps/ctrlProp179.xml><?xml version="1.0" encoding="utf-8"?>
<formControlPr xmlns="http://schemas.microsoft.com/office/spreadsheetml/2009/9/main" objectType="CheckBox" fmlaLink="$AN$89" lockText="1" noThreeD="1"/>
</file>

<file path=xl/ctrlProps/ctrlProp18.xml><?xml version="1.0" encoding="utf-8"?>
<formControlPr xmlns="http://schemas.microsoft.com/office/spreadsheetml/2009/9/main" objectType="CheckBox" fmlaLink="$AN$14" lockText="1" noThreeD="1"/>
</file>

<file path=xl/ctrlProps/ctrlProp180.xml><?xml version="1.0" encoding="utf-8"?>
<formControlPr xmlns="http://schemas.microsoft.com/office/spreadsheetml/2009/9/main" objectType="CheckBox" fmlaLink="$AR$86" lockText="1" noThreeD="1"/>
</file>

<file path=xl/ctrlProps/ctrlProp181.xml><?xml version="1.0" encoding="utf-8"?>
<formControlPr xmlns="http://schemas.microsoft.com/office/spreadsheetml/2009/9/main" objectType="CheckBox" fmlaLink="$AR$87" lockText="1" noThreeD="1"/>
</file>

<file path=xl/ctrlProps/ctrlProp182.xml><?xml version="1.0" encoding="utf-8"?>
<formControlPr xmlns="http://schemas.microsoft.com/office/spreadsheetml/2009/9/main" objectType="CheckBox" fmlaLink="$AR$88" lockText="1" noThreeD="1"/>
</file>

<file path=xl/ctrlProps/ctrlProp183.xml><?xml version="1.0" encoding="utf-8"?>
<formControlPr xmlns="http://schemas.microsoft.com/office/spreadsheetml/2009/9/main" objectType="CheckBox" fmlaLink="$AR$89" lockText="1" noThreeD="1"/>
</file>

<file path=xl/ctrlProps/ctrlProp184.xml><?xml version="1.0" encoding="utf-8"?>
<formControlPr xmlns="http://schemas.microsoft.com/office/spreadsheetml/2009/9/main" objectType="CheckBox" fmlaLink="$AN$91" lockText="1" noThreeD="1"/>
</file>

<file path=xl/ctrlProps/ctrlProp185.xml><?xml version="1.0" encoding="utf-8"?>
<formControlPr xmlns="http://schemas.microsoft.com/office/spreadsheetml/2009/9/main" objectType="CheckBox" fmlaLink="$AN$92" lockText="1" noThreeD="1"/>
</file>

<file path=xl/ctrlProps/ctrlProp186.xml><?xml version="1.0" encoding="utf-8"?>
<formControlPr xmlns="http://schemas.microsoft.com/office/spreadsheetml/2009/9/main" objectType="CheckBox" fmlaLink="$AN$93" lockText="1" noThreeD="1"/>
</file>

<file path=xl/ctrlProps/ctrlProp187.xml><?xml version="1.0" encoding="utf-8"?>
<formControlPr xmlns="http://schemas.microsoft.com/office/spreadsheetml/2009/9/main" objectType="CheckBox" fmlaLink="$AN$94" lockText="1" noThreeD="1"/>
</file>

<file path=xl/ctrlProps/ctrlProp188.xml><?xml version="1.0" encoding="utf-8"?>
<formControlPr xmlns="http://schemas.microsoft.com/office/spreadsheetml/2009/9/main" objectType="CheckBox" fmlaLink="$AN$95" lockText="1" noThreeD="1"/>
</file>

<file path=xl/ctrlProps/ctrlProp189.xml><?xml version="1.0" encoding="utf-8"?>
<formControlPr xmlns="http://schemas.microsoft.com/office/spreadsheetml/2009/9/main" objectType="CheckBox" fmlaLink="$AR$91" lockText="1" noThreeD="1"/>
</file>

<file path=xl/ctrlProps/ctrlProp19.xml><?xml version="1.0" encoding="utf-8"?>
<formControlPr xmlns="http://schemas.microsoft.com/office/spreadsheetml/2009/9/main" objectType="CheckBox" fmlaLink="$AN$15" lockText="1" noThreeD="1"/>
</file>

<file path=xl/ctrlProps/ctrlProp190.xml><?xml version="1.0" encoding="utf-8"?>
<formControlPr xmlns="http://schemas.microsoft.com/office/spreadsheetml/2009/9/main" objectType="CheckBox" fmlaLink="$AR$92" lockText="1" noThreeD="1"/>
</file>

<file path=xl/ctrlProps/ctrlProp191.xml><?xml version="1.0" encoding="utf-8"?>
<formControlPr xmlns="http://schemas.microsoft.com/office/spreadsheetml/2009/9/main" objectType="CheckBox" fmlaLink="$AR$93" lockText="1" noThreeD="1"/>
</file>

<file path=xl/ctrlProps/ctrlProp192.xml><?xml version="1.0" encoding="utf-8"?>
<formControlPr xmlns="http://schemas.microsoft.com/office/spreadsheetml/2009/9/main" objectType="CheckBox" fmlaLink="$AR$94" lockText="1" noThreeD="1"/>
</file>

<file path=xl/ctrlProps/ctrlProp193.xml><?xml version="1.0" encoding="utf-8"?>
<formControlPr xmlns="http://schemas.microsoft.com/office/spreadsheetml/2009/9/main" objectType="CheckBox" fmlaLink="$AR$95" lockText="1" noThreeD="1"/>
</file>

<file path=xl/ctrlProps/ctrlProp194.xml><?xml version="1.0" encoding="utf-8"?>
<formControlPr xmlns="http://schemas.microsoft.com/office/spreadsheetml/2009/9/main" objectType="CheckBox" fmlaLink="$AR$97" lockText="1" noThreeD="1"/>
</file>

<file path=xl/ctrlProps/ctrlProp195.xml><?xml version="1.0" encoding="utf-8"?>
<formControlPr xmlns="http://schemas.microsoft.com/office/spreadsheetml/2009/9/main" objectType="CheckBox" fmlaLink="$AR$98" lockText="1" noThreeD="1"/>
</file>

<file path=xl/ctrlProps/ctrlProp196.xml><?xml version="1.0" encoding="utf-8"?>
<formControlPr xmlns="http://schemas.microsoft.com/office/spreadsheetml/2009/9/main" objectType="CheckBox" fmlaLink="$AR$99" lockText="1" noThreeD="1"/>
</file>

<file path=xl/ctrlProps/ctrlProp197.xml><?xml version="1.0" encoding="utf-8"?>
<formControlPr xmlns="http://schemas.microsoft.com/office/spreadsheetml/2009/9/main" objectType="CheckBox" fmlaLink="$AR$100" lockText="1" noThreeD="1"/>
</file>

<file path=xl/ctrlProps/ctrlProp198.xml><?xml version="1.0" encoding="utf-8"?>
<formControlPr xmlns="http://schemas.microsoft.com/office/spreadsheetml/2009/9/main" objectType="CheckBox" fmlaLink="$AR$101" lockText="1" noThreeD="1"/>
</file>

<file path=xl/ctrlProps/ctrlProp199.xml><?xml version="1.0" encoding="utf-8"?>
<formControlPr xmlns="http://schemas.microsoft.com/office/spreadsheetml/2009/9/main" objectType="CheckBox" fmlaLink="$AR$102" lockText="1" noThreeD="1"/>
</file>

<file path=xl/ctrlProps/ctrlProp2.xml><?xml version="1.0" encoding="utf-8"?>
<formControlPr xmlns="http://schemas.microsoft.com/office/spreadsheetml/2009/9/main" objectType="CheckBox" fmlaLink="$AN$5" lockText="1" noThreeD="1"/>
</file>

<file path=xl/ctrlProps/ctrlProp20.xml><?xml version="1.0" encoding="utf-8"?>
<formControlPr xmlns="http://schemas.microsoft.com/office/spreadsheetml/2009/9/main" objectType="CheckBox" fmlaLink="$AN$16" lockText="1" noThreeD="1"/>
</file>

<file path=xl/ctrlProps/ctrlProp200.xml><?xml version="1.0" encoding="utf-8"?>
<formControlPr xmlns="http://schemas.microsoft.com/office/spreadsheetml/2009/9/main" objectType="CheckBox" fmlaLink="$AN$97" lockText="1" noThreeD="1"/>
</file>

<file path=xl/ctrlProps/ctrlProp201.xml><?xml version="1.0" encoding="utf-8"?>
<formControlPr xmlns="http://schemas.microsoft.com/office/spreadsheetml/2009/9/main" objectType="CheckBox" fmlaLink="$AN$98" lockText="1" noThreeD="1"/>
</file>

<file path=xl/ctrlProps/ctrlProp202.xml><?xml version="1.0" encoding="utf-8"?>
<formControlPr xmlns="http://schemas.microsoft.com/office/spreadsheetml/2009/9/main" objectType="CheckBox" fmlaLink="$AN$99" lockText="1" noThreeD="1"/>
</file>

<file path=xl/ctrlProps/ctrlProp203.xml><?xml version="1.0" encoding="utf-8"?>
<formControlPr xmlns="http://schemas.microsoft.com/office/spreadsheetml/2009/9/main" objectType="CheckBox" fmlaLink="$AN$100" lockText="1" noThreeD="1"/>
</file>

<file path=xl/ctrlProps/ctrlProp204.xml><?xml version="1.0" encoding="utf-8"?>
<formControlPr xmlns="http://schemas.microsoft.com/office/spreadsheetml/2009/9/main" objectType="CheckBox" fmlaLink="$AN$101" lockText="1" noThreeD="1"/>
</file>

<file path=xl/ctrlProps/ctrlProp205.xml><?xml version="1.0" encoding="utf-8"?>
<formControlPr xmlns="http://schemas.microsoft.com/office/spreadsheetml/2009/9/main" objectType="CheckBox" fmlaLink="$AN$102" lockText="1" noThreeD="1"/>
</file>

<file path=xl/ctrlProps/ctrlProp206.xml><?xml version="1.0" encoding="utf-8"?>
<formControlPr xmlns="http://schemas.microsoft.com/office/spreadsheetml/2009/9/main" objectType="CheckBox" fmlaLink="$AN$104" lockText="1" noThreeD="1"/>
</file>

<file path=xl/ctrlProps/ctrlProp207.xml><?xml version="1.0" encoding="utf-8"?>
<formControlPr xmlns="http://schemas.microsoft.com/office/spreadsheetml/2009/9/main" objectType="CheckBox" fmlaLink="$AN$105" lockText="1" noThreeD="1"/>
</file>

<file path=xl/ctrlProps/ctrlProp208.xml><?xml version="1.0" encoding="utf-8"?>
<formControlPr xmlns="http://schemas.microsoft.com/office/spreadsheetml/2009/9/main" objectType="CheckBox" fmlaLink="$AN$106" lockText="1" noThreeD="1"/>
</file>

<file path=xl/ctrlProps/ctrlProp209.xml><?xml version="1.0" encoding="utf-8"?>
<formControlPr xmlns="http://schemas.microsoft.com/office/spreadsheetml/2009/9/main" objectType="CheckBox" fmlaLink="$AN$107" lockText="1" noThreeD="1"/>
</file>

<file path=xl/ctrlProps/ctrlProp21.xml><?xml version="1.0" encoding="utf-8"?>
<formControlPr xmlns="http://schemas.microsoft.com/office/spreadsheetml/2009/9/main" objectType="CheckBox" fmlaLink="$AN$17" lockText="1" noThreeD="1"/>
</file>

<file path=xl/ctrlProps/ctrlProp210.xml><?xml version="1.0" encoding="utf-8"?>
<formControlPr xmlns="http://schemas.microsoft.com/office/spreadsheetml/2009/9/main" objectType="CheckBox" fmlaLink="$AN$108" lockText="1" noThreeD="1"/>
</file>

<file path=xl/ctrlProps/ctrlProp211.xml><?xml version="1.0" encoding="utf-8"?>
<formControlPr xmlns="http://schemas.microsoft.com/office/spreadsheetml/2009/9/main" objectType="CheckBox" fmlaLink="$AN$109" lockText="1" noThreeD="1"/>
</file>

<file path=xl/ctrlProps/ctrlProp212.xml><?xml version="1.0" encoding="utf-8"?>
<formControlPr xmlns="http://schemas.microsoft.com/office/spreadsheetml/2009/9/main" objectType="CheckBox" fmlaLink="$AN$110" lockText="1" noThreeD="1"/>
</file>

<file path=xl/ctrlProps/ctrlProp213.xml><?xml version="1.0" encoding="utf-8"?>
<formControlPr xmlns="http://schemas.microsoft.com/office/spreadsheetml/2009/9/main" objectType="CheckBox" fmlaLink="$AN$111" lockText="1" noThreeD="1"/>
</file>

<file path=xl/ctrlProps/ctrlProp214.xml><?xml version="1.0" encoding="utf-8"?>
<formControlPr xmlns="http://schemas.microsoft.com/office/spreadsheetml/2009/9/main" objectType="CheckBox" fmlaLink="$AN$112" lockText="1" noThreeD="1"/>
</file>

<file path=xl/ctrlProps/ctrlProp215.xml><?xml version="1.0" encoding="utf-8"?>
<formControlPr xmlns="http://schemas.microsoft.com/office/spreadsheetml/2009/9/main" objectType="CheckBox" fmlaLink="$AR$104" lockText="1" noThreeD="1"/>
</file>

<file path=xl/ctrlProps/ctrlProp216.xml><?xml version="1.0" encoding="utf-8"?>
<formControlPr xmlns="http://schemas.microsoft.com/office/spreadsheetml/2009/9/main" objectType="CheckBox" fmlaLink="$AR$105" lockText="1" noThreeD="1"/>
</file>

<file path=xl/ctrlProps/ctrlProp217.xml><?xml version="1.0" encoding="utf-8"?>
<formControlPr xmlns="http://schemas.microsoft.com/office/spreadsheetml/2009/9/main" objectType="CheckBox" fmlaLink="$AR$106" lockText="1" noThreeD="1"/>
</file>

<file path=xl/ctrlProps/ctrlProp218.xml><?xml version="1.0" encoding="utf-8"?>
<formControlPr xmlns="http://schemas.microsoft.com/office/spreadsheetml/2009/9/main" objectType="CheckBox" fmlaLink="$AR$107" lockText="1" noThreeD="1"/>
</file>

<file path=xl/ctrlProps/ctrlProp219.xml><?xml version="1.0" encoding="utf-8"?>
<formControlPr xmlns="http://schemas.microsoft.com/office/spreadsheetml/2009/9/main" objectType="CheckBox" fmlaLink="$AR$108" lockText="1" noThreeD="1"/>
</file>

<file path=xl/ctrlProps/ctrlProp22.xml><?xml version="1.0" encoding="utf-8"?>
<formControlPr xmlns="http://schemas.microsoft.com/office/spreadsheetml/2009/9/main" objectType="CheckBox" fmlaLink="$AP$14" lockText="1" noThreeD="1"/>
</file>

<file path=xl/ctrlProps/ctrlProp220.xml><?xml version="1.0" encoding="utf-8"?>
<formControlPr xmlns="http://schemas.microsoft.com/office/spreadsheetml/2009/9/main" objectType="CheckBox" fmlaLink="$AR$109" lockText="1" noThreeD="1"/>
</file>

<file path=xl/ctrlProps/ctrlProp221.xml><?xml version="1.0" encoding="utf-8"?>
<formControlPr xmlns="http://schemas.microsoft.com/office/spreadsheetml/2009/9/main" objectType="CheckBox" fmlaLink="$AR$110" lockText="1" noThreeD="1"/>
</file>

<file path=xl/ctrlProps/ctrlProp222.xml><?xml version="1.0" encoding="utf-8"?>
<formControlPr xmlns="http://schemas.microsoft.com/office/spreadsheetml/2009/9/main" objectType="CheckBox" fmlaLink="$AR$111" lockText="1" noThreeD="1"/>
</file>

<file path=xl/ctrlProps/ctrlProp223.xml><?xml version="1.0" encoding="utf-8"?>
<formControlPr xmlns="http://schemas.microsoft.com/office/spreadsheetml/2009/9/main" objectType="CheckBox" fmlaLink="$AR$112" lockText="1" noThreeD="1"/>
</file>

<file path=xl/ctrlProps/ctrlProp224.xml><?xml version="1.0" encoding="utf-8"?>
<formControlPr xmlns="http://schemas.microsoft.com/office/spreadsheetml/2009/9/main" objectType="CheckBox" fmlaLink="$AR$114" lockText="1" noThreeD="1"/>
</file>

<file path=xl/ctrlProps/ctrlProp225.xml><?xml version="1.0" encoding="utf-8"?>
<formControlPr xmlns="http://schemas.microsoft.com/office/spreadsheetml/2009/9/main" objectType="CheckBox" fmlaLink="$AR$115" lockText="1" noThreeD="1"/>
</file>

<file path=xl/ctrlProps/ctrlProp226.xml><?xml version="1.0" encoding="utf-8"?>
<formControlPr xmlns="http://schemas.microsoft.com/office/spreadsheetml/2009/9/main" objectType="CheckBox" fmlaLink="$AR$116" lockText="1" noThreeD="1"/>
</file>

<file path=xl/ctrlProps/ctrlProp227.xml><?xml version="1.0" encoding="utf-8"?>
<formControlPr xmlns="http://schemas.microsoft.com/office/spreadsheetml/2009/9/main" objectType="CheckBox" fmlaLink="$AR$117" lockText="1" noThreeD="1"/>
</file>

<file path=xl/ctrlProps/ctrlProp228.xml><?xml version="1.0" encoding="utf-8"?>
<formControlPr xmlns="http://schemas.microsoft.com/office/spreadsheetml/2009/9/main" objectType="CheckBox" fmlaLink="$AR$118" lockText="1" noThreeD="1"/>
</file>

<file path=xl/ctrlProps/ctrlProp229.xml><?xml version="1.0" encoding="utf-8"?>
<formControlPr xmlns="http://schemas.microsoft.com/office/spreadsheetml/2009/9/main" objectType="CheckBox" fmlaLink="$AN$117" lockText="1" noThreeD="1"/>
</file>

<file path=xl/ctrlProps/ctrlProp23.xml><?xml version="1.0" encoding="utf-8"?>
<formControlPr xmlns="http://schemas.microsoft.com/office/spreadsheetml/2009/9/main" objectType="CheckBox" fmlaLink="$AP$15" lockText="1" noThreeD="1"/>
</file>

<file path=xl/ctrlProps/ctrlProp230.xml><?xml version="1.0" encoding="utf-8"?>
<formControlPr xmlns="http://schemas.microsoft.com/office/spreadsheetml/2009/9/main" objectType="CheckBox" fmlaLink="$AN$118" lockText="1" noThreeD="1"/>
</file>

<file path=xl/ctrlProps/ctrlProp231.xml><?xml version="1.0" encoding="utf-8"?>
<formControlPr xmlns="http://schemas.microsoft.com/office/spreadsheetml/2009/9/main" objectType="CheckBox" fmlaLink="$AN$120" lockText="1" noThreeD="1"/>
</file>

<file path=xl/ctrlProps/ctrlProp232.xml><?xml version="1.0" encoding="utf-8"?>
<formControlPr xmlns="http://schemas.microsoft.com/office/spreadsheetml/2009/9/main" objectType="CheckBox" fmlaLink="$AN$121" lockText="1" noThreeD="1"/>
</file>

<file path=xl/ctrlProps/ctrlProp233.xml><?xml version="1.0" encoding="utf-8"?>
<formControlPr xmlns="http://schemas.microsoft.com/office/spreadsheetml/2009/9/main" objectType="CheckBox" fmlaLink="$AN$122" lockText="1" noThreeD="1"/>
</file>

<file path=xl/ctrlProps/ctrlProp234.xml><?xml version="1.0" encoding="utf-8"?>
<formControlPr xmlns="http://schemas.microsoft.com/office/spreadsheetml/2009/9/main" objectType="CheckBox" fmlaLink="$AN$123" lockText="1" noThreeD="1"/>
</file>

<file path=xl/ctrlProps/ctrlProp235.xml><?xml version="1.0" encoding="utf-8"?>
<formControlPr xmlns="http://schemas.microsoft.com/office/spreadsheetml/2009/9/main" objectType="CheckBox" fmlaLink="$AN$124" lockText="1" noThreeD="1"/>
</file>

<file path=xl/ctrlProps/ctrlProp236.xml><?xml version="1.0" encoding="utf-8"?>
<formControlPr xmlns="http://schemas.microsoft.com/office/spreadsheetml/2009/9/main" objectType="CheckBox" fmlaLink="$AN$125" lockText="1" noThreeD="1"/>
</file>

<file path=xl/ctrlProps/ctrlProp237.xml><?xml version="1.0" encoding="utf-8"?>
<formControlPr xmlns="http://schemas.microsoft.com/office/spreadsheetml/2009/9/main" objectType="CheckBox" fmlaLink="$AN$126" lockText="1" noThreeD="1"/>
</file>

<file path=xl/ctrlProps/ctrlProp238.xml><?xml version="1.0" encoding="utf-8"?>
<formControlPr xmlns="http://schemas.microsoft.com/office/spreadsheetml/2009/9/main" objectType="CheckBox" fmlaLink="$AN$127" lockText="1" noThreeD="1"/>
</file>

<file path=xl/ctrlProps/ctrlProp239.xml><?xml version="1.0" encoding="utf-8"?>
<formControlPr xmlns="http://schemas.microsoft.com/office/spreadsheetml/2009/9/main" objectType="CheckBox" fmlaLink="$AN$128" lockText="1" noThreeD="1"/>
</file>

<file path=xl/ctrlProps/ctrlProp24.xml><?xml version="1.0" encoding="utf-8"?>
<formControlPr xmlns="http://schemas.microsoft.com/office/spreadsheetml/2009/9/main" objectType="CheckBox" fmlaLink="$AP$16" lockText="1" noThreeD="1"/>
</file>

<file path=xl/ctrlProps/ctrlProp240.xml><?xml version="1.0" encoding="utf-8"?>
<formControlPr xmlns="http://schemas.microsoft.com/office/spreadsheetml/2009/9/main" objectType="CheckBox" fmlaLink="$AN$129" lockText="1" noThreeD="1"/>
</file>

<file path=xl/ctrlProps/ctrlProp241.xml><?xml version="1.0" encoding="utf-8"?>
<formControlPr xmlns="http://schemas.microsoft.com/office/spreadsheetml/2009/9/main" objectType="CheckBox" fmlaLink="$AR$120" lockText="1" noThreeD="1"/>
</file>

<file path=xl/ctrlProps/ctrlProp242.xml><?xml version="1.0" encoding="utf-8"?>
<formControlPr xmlns="http://schemas.microsoft.com/office/spreadsheetml/2009/9/main" objectType="CheckBox" fmlaLink="$AR$121" lockText="1" noThreeD="1"/>
</file>

<file path=xl/ctrlProps/ctrlProp243.xml><?xml version="1.0" encoding="utf-8"?>
<formControlPr xmlns="http://schemas.microsoft.com/office/spreadsheetml/2009/9/main" objectType="CheckBox" fmlaLink="$AR$122" lockText="1" noThreeD="1"/>
</file>

<file path=xl/ctrlProps/ctrlProp244.xml><?xml version="1.0" encoding="utf-8"?>
<formControlPr xmlns="http://schemas.microsoft.com/office/spreadsheetml/2009/9/main" objectType="CheckBox" fmlaLink="$AR$123" lockText="1" noThreeD="1"/>
</file>

<file path=xl/ctrlProps/ctrlProp245.xml><?xml version="1.0" encoding="utf-8"?>
<formControlPr xmlns="http://schemas.microsoft.com/office/spreadsheetml/2009/9/main" objectType="CheckBox" fmlaLink="$AR$124" lockText="1" noThreeD="1"/>
</file>

<file path=xl/ctrlProps/ctrlProp246.xml><?xml version="1.0" encoding="utf-8"?>
<formControlPr xmlns="http://schemas.microsoft.com/office/spreadsheetml/2009/9/main" objectType="CheckBox" fmlaLink="$AR$125" lockText="1" noThreeD="1"/>
</file>

<file path=xl/ctrlProps/ctrlProp247.xml><?xml version="1.0" encoding="utf-8"?>
<formControlPr xmlns="http://schemas.microsoft.com/office/spreadsheetml/2009/9/main" objectType="CheckBox" fmlaLink="$AR$126" lockText="1" noThreeD="1"/>
</file>

<file path=xl/ctrlProps/ctrlProp248.xml><?xml version="1.0" encoding="utf-8"?>
<formControlPr xmlns="http://schemas.microsoft.com/office/spreadsheetml/2009/9/main" objectType="CheckBox" fmlaLink="$AR$127" lockText="1" noThreeD="1"/>
</file>

<file path=xl/ctrlProps/ctrlProp249.xml><?xml version="1.0" encoding="utf-8"?>
<formControlPr xmlns="http://schemas.microsoft.com/office/spreadsheetml/2009/9/main" objectType="CheckBox" fmlaLink="$AR$128" lockText="1" noThreeD="1"/>
</file>

<file path=xl/ctrlProps/ctrlProp25.xml><?xml version="1.0" encoding="utf-8"?>
<formControlPr xmlns="http://schemas.microsoft.com/office/spreadsheetml/2009/9/main" objectType="CheckBox" fmlaLink="$AP$17" lockText="1" noThreeD="1"/>
</file>

<file path=xl/ctrlProps/ctrlProp250.xml><?xml version="1.0" encoding="utf-8"?>
<formControlPr xmlns="http://schemas.microsoft.com/office/spreadsheetml/2009/9/main" objectType="CheckBox" fmlaLink="$AR$129" lockText="1" noThreeD="1"/>
</file>

<file path=xl/ctrlProps/ctrlProp251.xml><?xml version="1.0" encoding="utf-8"?>
<formControlPr xmlns="http://schemas.microsoft.com/office/spreadsheetml/2009/9/main" objectType="CheckBox" fmlaLink="$AL$1" lockText="1" noThreeD="1"/>
</file>

<file path=xl/ctrlProps/ctrlProp252.xml><?xml version="1.0" encoding="utf-8"?>
<formControlPr xmlns="http://schemas.microsoft.com/office/spreadsheetml/2009/9/main" objectType="CheckBox" fmlaLink="$AN$1" lockText="1" noThreeD="1"/>
</file>

<file path=xl/ctrlProps/ctrlProp253.xml><?xml version="1.0" encoding="utf-8"?>
<formControlPr xmlns="http://schemas.microsoft.com/office/spreadsheetml/2009/9/main" objectType="CheckBox" fmlaLink="$AP$1" lockText="1" noThreeD="1"/>
</file>

<file path=xl/ctrlProps/ctrlProp254.xml><?xml version="1.0" encoding="utf-8"?>
<formControlPr xmlns="http://schemas.microsoft.com/office/spreadsheetml/2009/9/main" objectType="CheckBox" fmlaLink="$AL$2" lockText="1" noThreeD="1"/>
</file>

<file path=xl/ctrlProps/ctrlProp255.xml><?xml version="1.0" encoding="utf-8"?>
<formControlPr xmlns="http://schemas.microsoft.com/office/spreadsheetml/2009/9/main" objectType="CheckBox" fmlaLink="$AN$2"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fmlaLink="$AH$3" lockText="1" noThreeD="1"/>
</file>

<file path=xl/ctrlProps/ctrlProp258.xml><?xml version="1.0" encoding="utf-8"?>
<formControlPr xmlns="http://schemas.microsoft.com/office/spreadsheetml/2009/9/main" objectType="CheckBox" fmlaLink="$AJ$3" lockText="1" noThreeD="1"/>
</file>

<file path=xl/ctrlProps/ctrlProp259.xml><?xml version="1.0" encoding="utf-8"?>
<formControlPr xmlns="http://schemas.microsoft.com/office/spreadsheetml/2009/9/main" objectType="CheckBox" fmlaLink="$AG$6" lockText="1" noThreeD="1"/>
</file>

<file path=xl/ctrlProps/ctrlProp26.xml><?xml version="1.0" encoding="utf-8"?>
<formControlPr xmlns="http://schemas.microsoft.com/office/spreadsheetml/2009/9/main" objectType="CheckBox" fmlaLink="$AR$14" lockText="1" noThreeD="1"/>
</file>

<file path=xl/ctrlProps/ctrlProp260.xml><?xml version="1.0" encoding="utf-8"?>
<formControlPr xmlns="http://schemas.microsoft.com/office/spreadsheetml/2009/9/main" objectType="CheckBox" fmlaLink="$AI$6" lockText="1" noThreeD="1"/>
</file>

<file path=xl/ctrlProps/ctrlProp261.xml><?xml version="1.0" encoding="utf-8"?>
<formControlPr xmlns="http://schemas.microsoft.com/office/spreadsheetml/2009/9/main" objectType="CheckBox" fmlaLink="$AL$6" lockText="1" noThreeD="1"/>
</file>

<file path=xl/ctrlProps/ctrlProp262.xml><?xml version="1.0" encoding="utf-8"?>
<formControlPr xmlns="http://schemas.microsoft.com/office/spreadsheetml/2009/9/main" objectType="CheckBox" fmlaLink="$AL$7" lockText="1" noThreeD="1"/>
</file>

<file path=xl/ctrlProps/ctrlProp263.xml><?xml version="1.0" encoding="utf-8"?>
<formControlPr xmlns="http://schemas.microsoft.com/office/spreadsheetml/2009/9/main" objectType="CheckBox" fmlaLink="$AL$8" lockText="1" noThreeD="1"/>
</file>

<file path=xl/ctrlProps/ctrlProp264.xml><?xml version="1.0" encoding="utf-8"?>
<formControlPr xmlns="http://schemas.microsoft.com/office/spreadsheetml/2009/9/main" objectType="CheckBox" fmlaLink="$AP$2" lockText="1" noThreeD="1"/>
</file>

<file path=xl/ctrlProps/ctrlProp265.xml><?xml version="1.0" encoding="utf-8"?>
<formControlPr xmlns="http://schemas.microsoft.com/office/spreadsheetml/2009/9/main" objectType="CheckBox" fmlaLink="$AG$12" lockText="1" noThreeD="1"/>
</file>

<file path=xl/ctrlProps/ctrlProp266.xml><?xml version="1.0" encoding="utf-8"?>
<formControlPr xmlns="http://schemas.microsoft.com/office/spreadsheetml/2009/9/main" objectType="CheckBox" fmlaLink="$AI$12" lockText="1" noThreeD="1"/>
</file>

<file path=xl/ctrlProps/ctrlProp267.xml><?xml version="1.0" encoding="utf-8"?>
<formControlPr xmlns="http://schemas.microsoft.com/office/spreadsheetml/2009/9/main" objectType="CheckBox" fmlaLink="$AL$12" lockText="1" noThreeD="1"/>
</file>

<file path=xl/ctrlProps/ctrlProp268.xml><?xml version="1.0" encoding="utf-8"?>
<formControlPr xmlns="http://schemas.microsoft.com/office/spreadsheetml/2009/9/main" objectType="CheckBox" fmlaLink="$AL$13" lockText="1" noThreeD="1"/>
</file>

<file path=xl/ctrlProps/ctrlProp269.xml><?xml version="1.0" encoding="utf-8"?>
<formControlPr xmlns="http://schemas.microsoft.com/office/spreadsheetml/2009/9/main" objectType="CheckBox" fmlaLink="$AL$14" lockText="1" noThreeD="1"/>
</file>

<file path=xl/ctrlProps/ctrlProp27.xml><?xml version="1.0" encoding="utf-8"?>
<formControlPr xmlns="http://schemas.microsoft.com/office/spreadsheetml/2009/9/main" objectType="CheckBox" fmlaLink="$AR$15" lockText="1" noThreeD="1"/>
</file>

<file path=xl/ctrlProps/ctrlProp270.xml><?xml version="1.0" encoding="utf-8"?>
<formControlPr xmlns="http://schemas.microsoft.com/office/spreadsheetml/2009/9/main" objectType="CheckBox" fmlaLink="$AG$18" lockText="1" noThreeD="1"/>
</file>

<file path=xl/ctrlProps/ctrlProp271.xml><?xml version="1.0" encoding="utf-8"?>
<formControlPr xmlns="http://schemas.microsoft.com/office/spreadsheetml/2009/9/main" objectType="CheckBox" fmlaLink="$AI$18" lockText="1" noThreeD="1"/>
</file>

<file path=xl/ctrlProps/ctrlProp272.xml><?xml version="1.0" encoding="utf-8"?>
<formControlPr xmlns="http://schemas.microsoft.com/office/spreadsheetml/2009/9/main" objectType="CheckBox" fmlaLink="$AL$18" lockText="1" noThreeD="1"/>
</file>

<file path=xl/ctrlProps/ctrlProp273.xml><?xml version="1.0" encoding="utf-8"?>
<formControlPr xmlns="http://schemas.microsoft.com/office/spreadsheetml/2009/9/main" objectType="CheckBox" fmlaLink="$AL$19" lockText="1" noThreeD="1"/>
</file>

<file path=xl/ctrlProps/ctrlProp274.xml><?xml version="1.0" encoding="utf-8"?>
<formControlPr xmlns="http://schemas.microsoft.com/office/spreadsheetml/2009/9/main" objectType="CheckBox" fmlaLink="$AL$20" lockText="1" noThreeD="1"/>
</file>

<file path=xl/ctrlProps/ctrlProp275.xml><?xml version="1.0" encoding="utf-8"?>
<formControlPr xmlns="http://schemas.microsoft.com/office/spreadsheetml/2009/9/main" objectType="CheckBox" fmlaLink="$AG$24" lockText="1" noThreeD="1"/>
</file>

<file path=xl/ctrlProps/ctrlProp276.xml><?xml version="1.0" encoding="utf-8"?>
<formControlPr xmlns="http://schemas.microsoft.com/office/spreadsheetml/2009/9/main" objectType="CheckBox" fmlaLink="$AI$24" lockText="1" noThreeD="1"/>
</file>

<file path=xl/ctrlProps/ctrlProp277.xml><?xml version="1.0" encoding="utf-8"?>
<formControlPr xmlns="http://schemas.microsoft.com/office/spreadsheetml/2009/9/main" objectType="CheckBox" fmlaLink="$AL$24" lockText="1" noThreeD="1"/>
</file>

<file path=xl/ctrlProps/ctrlProp278.xml><?xml version="1.0" encoding="utf-8"?>
<formControlPr xmlns="http://schemas.microsoft.com/office/spreadsheetml/2009/9/main" objectType="CheckBox" fmlaLink="$AL$25" lockText="1" noThreeD="1"/>
</file>

<file path=xl/ctrlProps/ctrlProp279.xml><?xml version="1.0" encoding="utf-8"?>
<formControlPr xmlns="http://schemas.microsoft.com/office/spreadsheetml/2009/9/main" objectType="CheckBox" fmlaLink="$AL$26" lockText="1" noThreeD="1"/>
</file>

<file path=xl/ctrlProps/ctrlProp28.xml><?xml version="1.0" encoding="utf-8"?>
<formControlPr xmlns="http://schemas.microsoft.com/office/spreadsheetml/2009/9/main" objectType="CheckBox" fmlaLink="$AR$16" lockText="1" noThreeD="1"/>
</file>

<file path=xl/ctrlProps/ctrlProp280.xml><?xml version="1.0" encoding="utf-8"?>
<formControlPr xmlns="http://schemas.microsoft.com/office/spreadsheetml/2009/9/main" objectType="CheckBox" fmlaLink="$AG$30" lockText="1" noThreeD="1"/>
</file>

<file path=xl/ctrlProps/ctrlProp281.xml><?xml version="1.0" encoding="utf-8"?>
<formControlPr xmlns="http://schemas.microsoft.com/office/spreadsheetml/2009/9/main" objectType="CheckBox" fmlaLink="$AI$30" lockText="1" noThreeD="1"/>
</file>

<file path=xl/ctrlProps/ctrlProp282.xml><?xml version="1.0" encoding="utf-8"?>
<formControlPr xmlns="http://schemas.microsoft.com/office/spreadsheetml/2009/9/main" objectType="CheckBox" fmlaLink="$AL$30" lockText="1" noThreeD="1"/>
</file>

<file path=xl/ctrlProps/ctrlProp283.xml><?xml version="1.0" encoding="utf-8"?>
<formControlPr xmlns="http://schemas.microsoft.com/office/spreadsheetml/2009/9/main" objectType="CheckBox" fmlaLink="$AL$31" lockText="1" noThreeD="1"/>
</file>

<file path=xl/ctrlProps/ctrlProp284.xml><?xml version="1.0" encoding="utf-8"?>
<formControlPr xmlns="http://schemas.microsoft.com/office/spreadsheetml/2009/9/main" objectType="CheckBox" fmlaLink="$AL$32" lockText="1" noThreeD="1"/>
</file>

<file path=xl/ctrlProps/ctrlProp285.xml><?xml version="1.0" encoding="utf-8"?>
<formControlPr xmlns="http://schemas.microsoft.com/office/spreadsheetml/2009/9/main" objectType="CheckBox" fmlaLink="$AG$36" lockText="1" noThreeD="1"/>
</file>

<file path=xl/ctrlProps/ctrlProp286.xml><?xml version="1.0" encoding="utf-8"?>
<formControlPr xmlns="http://schemas.microsoft.com/office/spreadsheetml/2009/9/main" objectType="CheckBox" fmlaLink="$AI$36" lockText="1" noThreeD="1"/>
</file>

<file path=xl/ctrlProps/ctrlProp287.xml><?xml version="1.0" encoding="utf-8"?>
<formControlPr xmlns="http://schemas.microsoft.com/office/spreadsheetml/2009/9/main" objectType="CheckBox" fmlaLink="$AL$36" lockText="1" noThreeD="1"/>
</file>

<file path=xl/ctrlProps/ctrlProp288.xml><?xml version="1.0" encoding="utf-8"?>
<formControlPr xmlns="http://schemas.microsoft.com/office/spreadsheetml/2009/9/main" objectType="CheckBox" fmlaLink="$AL$37" lockText="1" noThreeD="1"/>
</file>

<file path=xl/ctrlProps/ctrlProp289.xml><?xml version="1.0" encoding="utf-8"?>
<formControlPr xmlns="http://schemas.microsoft.com/office/spreadsheetml/2009/9/main" objectType="CheckBox" fmlaLink="$AL$38" lockText="1" noThreeD="1"/>
</file>

<file path=xl/ctrlProps/ctrlProp29.xml><?xml version="1.0" encoding="utf-8"?>
<formControlPr xmlns="http://schemas.microsoft.com/office/spreadsheetml/2009/9/main" objectType="CheckBox" fmlaLink="$AR$17" lockText="1" noThreeD="1"/>
</file>

<file path=xl/ctrlProps/ctrlProp290.xml><?xml version="1.0" encoding="utf-8"?>
<formControlPr xmlns="http://schemas.microsoft.com/office/spreadsheetml/2009/9/main" objectType="CheckBox" fmlaLink="$AG$42" lockText="1" noThreeD="1"/>
</file>

<file path=xl/ctrlProps/ctrlProp291.xml><?xml version="1.0" encoding="utf-8"?>
<formControlPr xmlns="http://schemas.microsoft.com/office/spreadsheetml/2009/9/main" objectType="CheckBox" fmlaLink="$AI$42" lockText="1" noThreeD="1"/>
</file>

<file path=xl/ctrlProps/ctrlProp292.xml><?xml version="1.0" encoding="utf-8"?>
<formControlPr xmlns="http://schemas.microsoft.com/office/spreadsheetml/2009/9/main" objectType="CheckBox" fmlaLink="$AL$42" lockText="1" noThreeD="1"/>
</file>

<file path=xl/ctrlProps/ctrlProp293.xml><?xml version="1.0" encoding="utf-8"?>
<formControlPr xmlns="http://schemas.microsoft.com/office/spreadsheetml/2009/9/main" objectType="CheckBox" fmlaLink="$AL$43" lockText="1" noThreeD="1"/>
</file>

<file path=xl/ctrlProps/ctrlProp294.xml><?xml version="1.0" encoding="utf-8"?>
<formControlPr xmlns="http://schemas.microsoft.com/office/spreadsheetml/2009/9/main" objectType="CheckBox" fmlaLink="$AL$44" lockText="1" noThreeD="1"/>
</file>

<file path=xl/ctrlProps/ctrlProp295.xml><?xml version="1.0" encoding="utf-8"?>
<formControlPr xmlns="http://schemas.microsoft.com/office/spreadsheetml/2009/9/main" objectType="CheckBox" fmlaLink="$AG$48" lockText="1" noThreeD="1"/>
</file>

<file path=xl/ctrlProps/ctrlProp296.xml><?xml version="1.0" encoding="utf-8"?>
<formControlPr xmlns="http://schemas.microsoft.com/office/spreadsheetml/2009/9/main" objectType="CheckBox" fmlaLink="$AI$48" lockText="1" noThreeD="1"/>
</file>

<file path=xl/ctrlProps/ctrlProp297.xml><?xml version="1.0" encoding="utf-8"?>
<formControlPr xmlns="http://schemas.microsoft.com/office/spreadsheetml/2009/9/main" objectType="CheckBox" fmlaLink="$AL$48" lockText="1" noThreeD="1"/>
</file>

<file path=xl/ctrlProps/ctrlProp298.xml><?xml version="1.0" encoding="utf-8"?>
<formControlPr xmlns="http://schemas.microsoft.com/office/spreadsheetml/2009/9/main" objectType="CheckBox" fmlaLink="$AL$49" lockText="1" noThreeD="1"/>
</file>

<file path=xl/ctrlProps/ctrlProp299.xml><?xml version="1.0" encoding="utf-8"?>
<formControlPr xmlns="http://schemas.microsoft.com/office/spreadsheetml/2009/9/main" objectType="CheckBox" fmlaLink="$AL$50" lockText="1" noThreeD="1"/>
</file>

<file path=xl/ctrlProps/ctrlProp3.xml><?xml version="1.0" encoding="utf-8"?>
<formControlPr xmlns="http://schemas.microsoft.com/office/spreadsheetml/2009/9/main" objectType="CheckBox" fmlaLink="$AN$6" lockText="1" noThreeD="1"/>
</file>

<file path=xl/ctrlProps/ctrlProp30.xml><?xml version="1.0" encoding="utf-8"?>
<formControlPr xmlns="http://schemas.microsoft.com/office/spreadsheetml/2009/9/main" objectType="CheckBox" fmlaLink="$AN$20" lockText="1" noThreeD="1"/>
</file>

<file path=xl/ctrlProps/ctrlProp300.xml><?xml version="1.0" encoding="utf-8"?>
<formControlPr xmlns="http://schemas.microsoft.com/office/spreadsheetml/2009/9/main" objectType="CheckBox" fmlaLink="$AG$54" lockText="1" noThreeD="1"/>
</file>

<file path=xl/ctrlProps/ctrlProp301.xml><?xml version="1.0" encoding="utf-8"?>
<formControlPr xmlns="http://schemas.microsoft.com/office/spreadsheetml/2009/9/main" objectType="CheckBox" fmlaLink="$AI$54" lockText="1" noThreeD="1"/>
</file>

<file path=xl/ctrlProps/ctrlProp302.xml><?xml version="1.0" encoding="utf-8"?>
<formControlPr xmlns="http://schemas.microsoft.com/office/spreadsheetml/2009/9/main" objectType="CheckBox" fmlaLink="$AL$54" lockText="1" noThreeD="1"/>
</file>

<file path=xl/ctrlProps/ctrlProp303.xml><?xml version="1.0" encoding="utf-8"?>
<formControlPr xmlns="http://schemas.microsoft.com/office/spreadsheetml/2009/9/main" objectType="CheckBox" fmlaLink="$AL$55" lockText="1" noThreeD="1"/>
</file>

<file path=xl/ctrlProps/ctrlProp304.xml><?xml version="1.0" encoding="utf-8"?>
<formControlPr xmlns="http://schemas.microsoft.com/office/spreadsheetml/2009/9/main" objectType="CheckBox" fmlaLink="$AL$56" lockText="1" noThreeD="1"/>
</file>

<file path=xl/ctrlProps/ctrlProp305.xml><?xml version="1.0" encoding="utf-8"?>
<formControlPr xmlns="http://schemas.microsoft.com/office/spreadsheetml/2009/9/main" objectType="CheckBox" fmlaLink="$AG$60" lockText="1" noThreeD="1"/>
</file>

<file path=xl/ctrlProps/ctrlProp306.xml><?xml version="1.0" encoding="utf-8"?>
<formControlPr xmlns="http://schemas.microsoft.com/office/spreadsheetml/2009/9/main" objectType="CheckBox" fmlaLink="$AI$60" lockText="1" noThreeD="1"/>
</file>

<file path=xl/ctrlProps/ctrlProp307.xml><?xml version="1.0" encoding="utf-8"?>
<formControlPr xmlns="http://schemas.microsoft.com/office/spreadsheetml/2009/9/main" objectType="CheckBox" fmlaLink="$AL$60" lockText="1" noThreeD="1"/>
</file>

<file path=xl/ctrlProps/ctrlProp308.xml><?xml version="1.0" encoding="utf-8"?>
<formControlPr xmlns="http://schemas.microsoft.com/office/spreadsheetml/2009/9/main" objectType="CheckBox" fmlaLink="$AL$61" lockText="1" noThreeD="1"/>
</file>

<file path=xl/ctrlProps/ctrlProp309.xml><?xml version="1.0" encoding="utf-8"?>
<formControlPr xmlns="http://schemas.microsoft.com/office/spreadsheetml/2009/9/main" objectType="CheckBox" fmlaLink="$AL$62" lockText="1" noThreeD="1"/>
</file>

<file path=xl/ctrlProps/ctrlProp31.xml><?xml version="1.0" encoding="utf-8"?>
<formControlPr xmlns="http://schemas.microsoft.com/office/spreadsheetml/2009/9/main" objectType="CheckBox" fmlaLink="$AN$21" lockText="1" noThreeD="1"/>
</file>

<file path=xl/ctrlProps/ctrlProp310.xml><?xml version="1.0" encoding="utf-8"?>
<formControlPr xmlns="http://schemas.microsoft.com/office/spreadsheetml/2009/9/main" objectType="CheckBox" fmlaLink="$AG$66" lockText="1" noThreeD="1"/>
</file>

<file path=xl/ctrlProps/ctrlProp311.xml><?xml version="1.0" encoding="utf-8"?>
<formControlPr xmlns="http://schemas.microsoft.com/office/spreadsheetml/2009/9/main" objectType="CheckBox" fmlaLink="$AI$66" lockText="1" noThreeD="1"/>
</file>

<file path=xl/ctrlProps/ctrlProp312.xml><?xml version="1.0" encoding="utf-8"?>
<formControlPr xmlns="http://schemas.microsoft.com/office/spreadsheetml/2009/9/main" objectType="CheckBox" fmlaLink="$AL$66" lockText="1" noThreeD="1"/>
</file>

<file path=xl/ctrlProps/ctrlProp313.xml><?xml version="1.0" encoding="utf-8"?>
<formControlPr xmlns="http://schemas.microsoft.com/office/spreadsheetml/2009/9/main" objectType="CheckBox" fmlaLink="$AL$67" lockText="1" noThreeD="1"/>
</file>

<file path=xl/ctrlProps/ctrlProp314.xml><?xml version="1.0" encoding="utf-8"?>
<formControlPr xmlns="http://schemas.microsoft.com/office/spreadsheetml/2009/9/main" objectType="CheckBox" fmlaLink="$AL$68" lockText="1" noThreeD="1"/>
</file>

<file path=xl/ctrlProps/ctrlProp315.xml><?xml version="1.0" encoding="utf-8"?>
<formControlPr xmlns="http://schemas.microsoft.com/office/spreadsheetml/2009/9/main" objectType="CheckBox" fmlaLink="$AG$72" lockText="1" noThreeD="1"/>
</file>

<file path=xl/ctrlProps/ctrlProp316.xml><?xml version="1.0" encoding="utf-8"?>
<formControlPr xmlns="http://schemas.microsoft.com/office/spreadsheetml/2009/9/main" objectType="CheckBox" fmlaLink="$AI$72" lockText="1" noThreeD="1"/>
</file>

<file path=xl/ctrlProps/ctrlProp317.xml><?xml version="1.0" encoding="utf-8"?>
<formControlPr xmlns="http://schemas.microsoft.com/office/spreadsheetml/2009/9/main" objectType="CheckBox" fmlaLink="$AL$72" lockText="1" noThreeD="1"/>
</file>

<file path=xl/ctrlProps/ctrlProp318.xml><?xml version="1.0" encoding="utf-8"?>
<formControlPr xmlns="http://schemas.microsoft.com/office/spreadsheetml/2009/9/main" objectType="CheckBox" fmlaLink="$AL$73" lockText="1" noThreeD="1"/>
</file>

<file path=xl/ctrlProps/ctrlProp319.xml><?xml version="1.0" encoding="utf-8"?>
<formControlPr xmlns="http://schemas.microsoft.com/office/spreadsheetml/2009/9/main" objectType="CheckBox" fmlaLink="$AL$74" lockText="1" noThreeD="1"/>
</file>

<file path=xl/ctrlProps/ctrlProp32.xml><?xml version="1.0" encoding="utf-8"?>
<formControlPr xmlns="http://schemas.microsoft.com/office/spreadsheetml/2009/9/main" objectType="CheckBox" fmlaLink="$AN$22" lockText="1" noThreeD="1"/>
</file>

<file path=xl/ctrlProps/ctrlProp33.xml><?xml version="1.0" encoding="utf-8"?>
<formControlPr xmlns="http://schemas.microsoft.com/office/spreadsheetml/2009/9/main" objectType="CheckBox" fmlaLink="$AN$23" lockText="1" noThreeD="1"/>
</file>

<file path=xl/ctrlProps/ctrlProp34.xml><?xml version="1.0" encoding="utf-8"?>
<formControlPr xmlns="http://schemas.microsoft.com/office/spreadsheetml/2009/9/main" objectType="CheckBox" fmlaLink="$AP$20" lockText="1" noThreeD="1"/>
</file>

<file path=xl/ctrlProps/ctrlProp35.xml><?xml version="1.0" encoding="utf-8"?>
<formControlPr xmlns="http://schemas.microsoft.com/office/spreadsheetml/2009/9/main" objectType="CheckBox" fmlaLink="$AP$21" lockText="1" noThreeD="1"/>
</file>

<file path=xl/ctrlProps/ctrlProp36.xml><?xml version="1.0" encoding="utf-8"?>
<formControlPr xmlns="http://schemas.microsoft.com/office/spreadsheetml/2009/9/main" objectType="CheckBox" fmlaLink="$AP$22" lockText="1" noThreeD="1"/>
</file>

<file path=xl/ctrlProps/ctrlProp37.xml><?xml version="1.0" encoding="utf-8"?>
<formControlPr xmlns="http://schemas.microsoft.com/office/spreadsheetml/2009/9/main" objectType="CheckBox" fmlaLink="$AP$23" lockText="1" noThreeD="1"/>
</file>

<file path=xl/ctrlProps/ctrlProp38.xml><?xml version="1.0" encoding="utf-8"?>
<formControlPr xmlns="http://schemas.microsoft.com/office/spreadsheetml/2009/9/main" objectType="CheckBox" fmlaLink="$AR$20" lockText="1" noThreeD="1"/>
</file>

<file path=xl/ctrlProps/ctrlProp39.xml><?xml version="1.0" encoding="utf-8"?>
<formControlPr xmlns="http://schemas.microsoft.com/office/spreadsheetml/2009/9/main" objectType="CheckBox" fmlaLink="$AR$21" lockText="1" noThreeD="1"/>
</file>

<file path=xl/ctrlProps/ctrlProp4.xml><?xml version="1.0" encoding="utf-8"?>
<formControlPr xmlns="http://schemas.microsoft.com/office/spreadsheetml/2009/9/main" objectType="CheckBox" fmlaLink="$AN$7" lockText="1" noThreeD="1"/>
</file>

<file path=xl/ctrlProps/ctrlProp40.xml><?xml version="1.0" encoding="utf-8"?>
<formControlPr xmlns="http://schemas.microsoft.com/office/spreadsheetml/2009/9/main" objectType="CheckBox" fmlaLink="$AR$22" lockText="1" noThreeD="1"/>
</file>

<file path=xl/ctrlProps/ctrlProp41.xml><?xml version="1.0" encoding="utf-8"?>
<formControlPr xmlns="http://schemas.microsoft.com/office/spreadsheetml/2009/9/main" objectType="CheckBox" fmlaLink="$AN$26" lockText="1" noThreeD="1"/>
</file>

<file path=xl/ctrlProps/ctrlProp42.xml><?xml version="1.0" encoding="utf-8"?>
<formControlPr xmlns="http://schemas.microsoft.com/office/spreadsheetml/2009/9/main" objectType="CheckBox" fmlaLink="$AN$27" lockText="1" noThreeD="1"/>
</file>

<file path=xl/ctrlProps/ctrlProp43.xml><?xml version="1.0" encoding="utf-8"?>
<formControlPr xmlns="http://schemas.microsoft.com/office/spreadsheetml/2009/9/main" objectType="CheckBox" fmlaLink="$AP$26" lockText="1" noThreeD="1"/>
</file>

<file path=xl/ctrlProps/ctrlProp44.xml><?xml version="1.0" encoding="utf-8"?>
<formControlPr xmlns="http://schemas.microsoft.com/office/spreadsheetml/2009/9/main" objectType="CheckBox" fmlaLink="$AP$27" lockText="1" noThreeD="1"/>
</file>

<file path=xl/ctrlProps/ctrlProp45.xml><?xml version="1.0" encoding="utf-8"?>
<formControlPr xmlns="http://schemas.microsoft.com/office/spreadsheetml/2009/9/main" objectType="CheckBox" fmlaLink="$AR$29" lockText="1" noThreeD="1"/>
</file>

<file path=xl/ctrlProps/ctrlProp46.xml><?xml version="1.0" encoding="utf-8"?>
<formControlPr xmlns="http://schemas.microsoft.com/office/spreadsheetml/2009/9/main" objectType="CheckBox" fmlaLink="$AR$30" lockText="1" noThreeD="1"/>
</file>

<file path=xl/ctrlProps/ctrlProp47.xml><?xml version="1.0" encoding="utf-8"?>
<formControlPr xmlns="http://schemas.microsoft.com/office/spreadsheetml/2009/9/main" objectType="CheckBox" fmlaLink="$AR$31" lockText="1" noThreeD="1"/>
</file>

<file path=xl/ctrlProps/ctrlProp48.xml><?xml version="1.0" encoding="utf-8"?>
<formControlPr xmlns="http://schemas.microsoft.com/office/spreadsheetml/2009/9/main" objectType="CheckBox" fmlaLink="$AR$32" lockText="1" noThreeD="1"/>
</file>

<file path=xl/ctrlProps/ctrlProp49.xml><?xml version="1.0" encoding="utf-8"?>
<formControlPr xmlns="http://schemas.microsoft.com/office/spreadsheetml/2009/9/main" objectType="CheckBox" fmlaLink="$AP$29" lockText="1" noThreeD="1"/>
</file>

<file path=xl/ctrlProps/ctrlProp5.xml><?xml version="1.0" encoding="utf-8"?>
<formControlPr xmlns="http://schemas.microsoft.com/office/spreadsheetml/2009/9/main" objectType="CheckBox" fmlaLink="$AP$4" lockText="1" noThreeD="1"/>
</file>

<file path=xl/ctrlProps/ctrlProp50.xml><?xml version="1.0" encoding="utf-8"?>
<formControlPr xmlns="http://schemas.microsoft.com/office/spreadsheetml/2009/9/main" objectType="CheckBox" fmlaLink="$AP$30" lockText="1" noThreeD="1"/>
</file>

<file path=xl/ctrlProps/ctrlProp51.xml><?xml version="1.0" encoding="utf-8"?>
<formControlPr xmlns="http://schemas.microsoft.com/office/spreadsheetml/2009/9/main" objectType="CheckBox" fmlaLink="$AP$31" lockText="1" noThreeD="1"/>
</file>

<file path=xl/ctrlProps/ctrlProp52.xml><?xml version="1.0" encoding="utf-8"?>
<formControlPr xmlns="http://schemas.microsoft.com/office/spreadsheetml/2009/9/main" objectType="CheckBox" fmlaLink="$AP$32" lockText="1" noThreeD="1"/>
</file>

<file path=xl/ctrlProps/ctrlProp53.xml><?xml version="1.0" encoding="utf-8"?>
<formControlPr xmlns="http://schemas.microsoft.com/office/spreadsheetml/2009/9/main" objectType="CheckBox" fmlaLink="$AP$33" lockText="1" noThreeD="1"/>
</file>

<file path=xl/ctrlProps/ctrlProp54.xml><?xml version="1.0" encoding="utf-8"?>
<formControlPr xmlns="http://schemas.microsoft.com/office/spreadsheetml/2009/9/main" objectType="CheckBox" fmlaLink="$AN$29" lockText="1" noThreeD="1"/>
</file>

<file path=xl/ctrlProps/ctrlProp55.xml><?xml version="1.0" encoding="utf-8"?>
<formControlPr xmlns="http://schemas.microsoft.com/office/spreadsheetml/2009/9/main" objectType="CheckBox" fmlaLink="$AN$30" lockText="1" noThreeD="1"/>
</file>

<file path=xl/ctrlProps/ctrlProp56.xml><?xml version="1.0" encoding="utf-8"?>
<formControlPr xmlns="http://schemas.microsoft.com/office/spreadsheetml/2009/9/main" objectType="CheckBox" fmlaLink="$AN$31" lockText="1" noThreeD="1"/>
</file>

<file path=xl/ctrlProps/ctrlProp57.xml><?xml version="1.0" encoding="utf-8"?>
<formControlPr xmlns="http://schemas.microsoft.com/office/spreadsheetml/2009/9/main" objectType="CheckBox" fmlaLink="$AN$32" lockText="1" noThreeD="1"/>
</file>

<file path=xl/ctrlProps/ctrlProp58.xml><?xml version="1.0" encoding="utf-8"?>
<formControlPr xmlns="http://schemas.microsoft.com/office/spreadsheetml/2009/9/main" objectType="CheckBox" fmlaLink="$AN$33" lockText="1" noThreeD="1"/>
</file>

<file path=xl/ctrlProps/ctrlProp59.xml><?xml version="1.0" encoding="utf-8"?>
<formControlPr xmlns="http://schemas.microsoft.com/office/spreadsheetml/2009/9/main" objectType="CheckBox" fmlaLink="$AN$34" lockText="1" noThreeD="1"/>
</file>

<file path=xl/ctrlProps/ctrlProp6.xml><?xml version="1.0" encoding="utf-8"?>
<formControlPr xmlns="http://schemas.microsoft.com/office/spreadsheetml/2009/9/main" objectType="CheckBox" fmlaLink="$AP$5" lockText="1" noThreeD="1"/>
</file>

<file path=xl/ctrlProps/ctrlProp60.xml><?xml version="1.0" encoding="utf-8"?>
<formControlPr xmlns="http://schemas.microsoft.com/office/spreadsheetml/2009/9/main" objectType="CheckBox" fmlaLink="$AN$38" lockText="1" noThreeD="1"/>
</file>

<file path=xl/ctrlProps/ctrlProp61.xml><?xml version="1.0" encoding="utf-8"?>
<formControlPr xmlns="http://schemas.microsoft.com/office/spreadsheetml/2009/9/main" objectType="CheckBox" fmlaLink="$AN$39" lockText="1" noThreeD="1"/>
</file>

<file path=xl/ctrlProps/ctrlProp62.xml><?xml version="1.0" encoding="utf-8"?>
<formControlPr xmlns="http://schemas.microsoft.com/office/spreadsheetml/2009/9/main" objectType="CheckBox" fmlaLink="$AP$38" lockText="1" noThreeD="1"/>
</file>

<file path=xl/ctrlProps/ctrlProp63.xml><?xml version="1.0" encoding="utf-8"?>
<formControlPr xmlns="http://schemas.microsoft.com/office/spreadsheetml/2009/9/main" objectType="CheckBox" fmlaLink="$AP$39" lockText="1" noThreeD="1"/>
</file>

<file path=xl/ctrlProps/ctrlProp64.xml><?xml version="1.0" encoding="utf-8"?>
<formControlPr xmlns="http://schemas.microsoft.com/office/spreadsheetml/2009/9/main" objectType="CheckBox" fmlaLink="$AN$42" lockText="1" noThreeD="1"/>
</file>

<file path=xl/ctrlProps/ctrlProp65.xml><?xml version="1.0" encoding="utf-8"?>
<formControlPr xmlns="http://schemas.microsoft.com/office/spreadsheetml/2009/9/main" objectType="CheckBox" fmlaLink="$AN$43" lockText="1" noThreeD="1"/>
</file>

<file path=xl/ctrlProps/ctrlProp66.xml><?xml version="1.0" encoding="utf-8"?>
<formControlPr xmlns="http://schemas.microsoft.com/office/spreadsheetml/2009/9/main" objectType="CheckBox" fmlaLink="$AP$42" lockText="1" noThreeD="1"/>
</file>

<file path=xl/ctrlProps/ctrlProp67.xml><?xml version="1.0" encoding="utf-8"?>
<formControlPr xmlns="http://schemas.microsoft.com/office/spreadsheetml/2009/9/main" objectType="CheckBox" fmlaLink="$AP$43" lockText="1" noThreeD="1"/>
</file>

<file path=xl/ctrlProps/ctrlProp68.xml><?xml version="1.0" encoding="utf-8"?>
<formControlPr xmlns="http://schemas.microsoft.com/office/spreadsheetml/2009/9/main" objectType="CheckBox" fmlaLink="$AP$44" lockText="1" noThreeD="1"/>
</file>

<file path=xl/ctrlProps/ctrlProp69.xml><?xml version="1.0" encoding="utf-8"?>
<formControlPr xmlns="http://schemas.microsoft.com/office/spreadsheetml/2009/9/main" objectType="CheckBox" fmlaLink="$AR$42" lockText="1" noThreeD="1"/>
</file>

<file path=xl/ctrlProps/ctrlProp7.xml><?xml version="1.0" encoding="utf-8"?>
<formControlPr xmlns="http://schemas.microsoft.com/office/spreadsheetml/2009/9/main" objectType="CheckBox" fmlaLink="$AP$6" lockText="1" noThreeD="1"/>
</file>

<file path=xl/ctrlProps/ctrlProp70.xml><?xml version="1.0" encoding="utf-8"?>
<formControlPr xmlns="http://schemas.microsoft.com/office/spreadsheetml/2009/9/main" objectType="CheckBox" fmlaLink="$AN$47" lockText="1" noThreeD="1"/>
</file>

<file path=xl/ctrlProps/ctrlProp71.xml><?xml version="1.0" encoding="utf-8"?>
<formControlPr xmlns="http://schemas.microsoft.com/office/spreadsheetml/2009/9/main" objectType="CheckBox" fmlaLink="$AN$48" lockText="1" noThreeD="1"/>
</file>

<file path=xl/ctrlProps/ctrlProp72.xml><?xml version="1.0" encoding="utf-8"?>
<formControlPr xmlns="http://schemas.microsoft.com/office/spreadsheetml/2009/9/main" objectType="CheckBox" fmlaLink="$AN$58" lockText="1" noThreeD="1"/>
</file>

<file path=xl/ctrlProps/ctrlProp73.xml><?xml version="1.0" encoding="utf-8"?>
<formControlPr xmlns="http://schemas.microsoft.com/office/spreadsheetml/2009/9/main" objectType="CheckBox" fmlaLink="$AN$52" lockText="1" noThreeD="1"/>
</file>

<file path=xl/ctrlProps/ctrlProp74.xml><?xml version="1.0" encoding="utf-8"?>
<formControlPr xmlns="http://schemas.microsoft.com/office/spreadsheetml/2009/9/main" objectType="CheckBox" fmlaLink="$AN$53" lockText="1" noThreeD="1"/>
</file>

<file path=xl/ctrlProps/ctrlProp75.xml><?xml version="1.0" encoding="utf-8"?>
<formControlPr xmlns="http://schemas.microsoft.com/office/spreadsheetml/2009/9/main" objectType="CheckBox" fmlaLink="$AR$52" lockText="1" noThreeD="1"/>
</file>

<file path=xl/ctrlProps/ctrlProp76.xml><?xml version="1.0" encoding="utf-8"?>
<formControlPr xmlns="http://schemas.microsoft.com/office/spreadsheetml/2009/9/main" objectType="CheckBox" fmlaLink="$AR$53" lockText="1" noThreeD="1"/>
</file>

<file path=xl/ctrlProps/ctrlProp77.xml><?xml version="1.0" encoding="utf-8"?>
<formControlPr xmlns="http://schemas.microsoft.com/office/spreadsheetml/2009/9/main" objectType="CheckBox" fmlaLink="$AN$57" lockText="1" noThreeD="1"/>
</file>

<file path=xl/ctrlProps/ctrlProp78.xml><?xml version="1.0" encoding="utf-8"?>
<formControlPr xmlns="http://schemas.microsoft.com/office/spreadsheetml/2009/9/main" objectType="CheckBox" fmlaLink="$AN$59" lockText="1" noThreeD="1"/>
</file>

<file path=xl/ctrlProps/ctrlProp79.xml><?xml version="1.0" encoding="utf-8"?>
<formControlPr xmlns="http://schemas.microsoft.com/office/spreadsheetml/2009/9/main" objectType="CheckBox" fmlaLink="$AN$60" lockText="1" noThreeD="1"/>
</file>

<file path=xl/ctrlProps/ctrlProp8.xml><?xml version="1.0" encoding="utf-8"?>
<formControlPr xmlns="http://schemas.microsoft.com/office/spreadsheetml/2009/9/main" objectType="CheckBox" fmlaLink="$AR$4" lockText="1" noThreeD="1"/>
</file>

<file path=xl/ctrlProps/ctrlProp80.xml><?xml version="1.0" encoding="utf-8"?>
<formControlPr xmlns="http://schemas.microsoft.com/office/spreadsheetml/2009/9/main" objectType="CheckBox" fmlaLink="$AR$57" lockText="1" noThreeD="1"/>
</file>

<file path=xl/ctrlProps/ctrlProp81.xml><?xml version="1.0" encoding="utf-8"?>
<formControlPr xmlns="http://schemas.microsoft.com/office/spreadsheetml/2009/9/main" objectType="CheckBox" fmlaLink="$AR$58" lockText="1" noThreeD="1"/>
</file>

<file path=xl/ctrlProps/ctrlProp82.xml><?xml version="1.0" encoding="utf-8"?>
<formControlPr xmlns="http://schemas.microsoft.com/office/spreadsheetml/2009/9/main" objectType="CheckBox" fmlaLink="$AN$114" lockText="1" noThreeD="1"/>
</file>

<file path=xl/ctrlProps/ctrlProp83.xml><?xml version="1.0" encoding="utf-8"?>
<formControlPr xmlns="http://schemas.microsoft.com/office/spreadsheetml/2009/9/main" objectType="CheckBox" fmlaLink="$AN$115" lockText="1" noThreeD="1"/>
</file>

<file path=xl/ctrlProps/ctrlProp84.xml><?xml version="1.0" encoding="utf-8"?>
<formControlPr xmlns="http://schemas.microsoft.com/office/spreadsheetml/2009/9/main" objectType="CheckBox" fmlaLink="$AN$116" lockText="1" noThreeD="1"/>
</file>

<file path=xl/ctrlProps/ctrlProp85.xml><?xml version="1.0" encoding="utf-8"?>
<formControlPr xmlns="http://schemas.microsoft.com/office/spreadsheetml/2009/9/main" objectType="CheckBox" fmlaLink="$AP$7" lockText="1" noThreeD="1"/>
</file>

<file path=xl/ctrlProps/ctrlProp86.xml><?xml version="1.0" encoding="utf-8"?>
<formControlPr xmlns="http://schemas.microsoft.com/office/spreadsheetml/2009/9/main" objectType="CheckBox" fmlaLink="$AR$6" lockText="1" noThreeD="1"/>
</file>

<file path=xl/ctrlProps/ctrlProp87.xml><?xml version="1.0" encoding="utf-8"?>
<formControlPr xmlns="http://schemas.microsoft.com/office/spreadsheetml/2009/9/main" objectType="CheckBox" fmlaLink="$AR$7" lockText="1" noThreeD="1"/>
</file>

<file path=xl/ctrlProps/ctrlProp88.xml><?xml version="1.0" encoding="utf-8"?>
<formControlPr xmlns="http://schemas.microsoft.com/office/spreadsheetml/2009/9/main" objectType="CheckBox" fmlaLink="$AR$9" lockText="1" noThreeD="1"/>
</file>

<file path=xl/ctrlProps/ctrlProp89.xml><?xml version="1.0" encoding="utf-8"?>
<formControlPr xmlns="http://schemas.microsoft.com/office/spreadsheetml/2009/9/main" objectType="CheckBox" fmlaLink="$AR$10" lockText="1" noThreeD="1"/>
</file>

<file path=xl/ctrlProps/ctrlProp9.xml><?xml version="1.0" encoding="utf-8"?>
<formControlPr xmlns="http://schemas.microsoft.com/office/spreadsheetml/2009/9/main" objectType="CheckBox" fmlaLink="$AR$5" lockText="1" noThreeD="1"/>
</file>

<file path=xl/ctrlProps/ctrlProp90.xml><?xml version="1.0" encoding="utf-8"?>
<formControlPr xmlns="http://schemas.microsoft.com/office/spreadsheetml/2009/9/main" objectType="CheckBox" fmlaLink="$AR$11" lockText="1" noThreeD="1"/>
</file>

<file path=xl/ctrlProps/ctrlProp91.xml><?xml version="1.0" encoding="utf-8"?>
<formControlPr xmlns="http://schemas.microsoft.com/office/spreadsheetml/2009/9/main" objectType="CheckBox" fmlaLink="$AR$12" lockText="1" noThreeD="1"/>
</file>

<file path=xl/ctrlProps/ctrlProp92.xml><?xml version="1.0" encoding="utf-8"?>
<formControlPr xmlns="http://schemas.microsoft.com/office/spreadsheetml/2009/9/main" objectType="CheckBox" fmlaLink="$AN$18" lockText="1" noThreeD="1"/>
</file>

<file path=xl/ctrlProps/ctrlProp93.xml><?xml version="1.0" encoding="utf-8"?>
<formControlPr xmlns="http://schemas.microsoft.com/office/spreadsheetml/2009/9/main" objectType="CheckBox" fmlaLink="$AP$18" lockText="1" noThreeD="1"/>
</file>

<file path=xl/ctrlProps/ctrlProp94.xml><?xml version="1.0" encoding="utf-8"?>
<formControlPr xmlns="http://schemas.microsoft.com/office/spreadsheetml/2009/9/main" objectType="CheckBox" fmlaLink="$AR$18" lockText="1" noThreeD="1"/>
</file>

<file path=xl/ctrlProps/ctrlProp95.xml><?xml version="1.0" encoding="utf-8"?>
<formControlPr xmlns="http://schemas.microsoft.com/office/spreadsheetml/2009/9/main" objectType="CheckBox" fmlaLink="$AN$24" lockText="1" noThreeD="1"/>
</file>

<file path=xl/ctrlProps/ctrlProp96.xml><?xml version="1.0" encoding="utf-8"?>
<formControlPr xmlns="http://schemas.microsoft.com/office/spreadsheetml/2009/9/main" objectType="CheckBox" fmlaLink="$AP$24" lockText="1" noThreeD="1"/>
</file>

<file path=xl/ctrlProps/ctrlProp97.xml><?xml version="1.0" encoding="utf-8"?>
<formControlPr xmlns="http://schemas.microsoft.com/office/spreadsheetml/2009/9/main" objectType="CheckBox" fmlaLink="$AR$23" lockText="1" noThreeD="1"/>
</file>

<file path=xl/ctrlProps/ctrlProp98.xml><?xml version="1.0" encoding="utf-8"?>
<formControlPr xmlns="http://schemas.microsoft.com/office/spreadsheetml/2009/9/main" objectType="CheckBox" fmlaLink="$AR$24" lockText="1" noThreeD="1"/>
</file>

<file path=xl/ctrlProps/ctrlProp99.xml><?xml version="1.0" encoding="utf-8"?>
<formControlPr xmlns="http://schemas.microsoft.com/office/spreadsheetml/2009/9/main" objectType="CheckBox" fmlaLink="$AR$2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228600</xdr:rowOff>
        </xdr:from>
        <xdr:to>
          <xdr:col>3</xdr:col>
          <xdr:colOff>19050</xdr:colOff>
          <xdr:row>3</xdr:row>
          <xdr:rowOff>228600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3</xdr:col>
          <xdr:colOff>19050</xdr:colOff>
          <xdr:row>5</xdr:row>
          <xdr:rowOff>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3</xdr:col>
          <xdr:colOff>19050</xdr:colOff>
          <xdr:row>6</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228600</xdr:rowOff>
        </xdr:from>
        <xdr:to>
          <xdr:col>3</xdr:col>
          <xdr:colOff>19050</xdr:colOff>
          <xdr:row>6</xdr:row>
          <xdr:rowOff>228600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xdr:row>
          <xdr:rowOff>228600</xdr:rowOff>
        </xdr:from>
        <xdr:to>
          <xdr:col>15</xdr:col>
          <xdr:colOff>47625</xdr:colOff>
          <xdr:row>4</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xdr:row>
          <xdr:rowOff>0</xdr:rowOff>
        </xdr:from>
        <xdr:to>
          <xdr:col>15</xdr:col>
          <xdr:colOff>47625</xdr:colOff>
          <xdr:row>4</xdr:row>
          <xdr:rowOff>228600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xdr:row>
          <xdr:rowOff>0</xdr:rowOff>
        </xdr:from>
        <xdr:to>
          <xdr:col>15</xdr:col>
          <xdr:colOff>47625</xdr:colOff>
          <xdr:row>5</xdr:row>
          <xdr:rowOff>190500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xdr:row>
          <xdr:rowOff>228600</xdr:rowOff>
        </xdr:from>
        <xdr:to>
          <xdr:col>27</xdr:col>
          <xdr:colOff>47625</xdr:colOff>
          <xdr:row>3</xdr:row>
          <xdr:rowOff>228600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xdr:row>
          <xdr:rowOff>0</xdr:rowOff>
        </xdr:from>
        <xdr:to>
          <xdr:col>27</xdr:col>
          <xdr:colOff>47625</xdr:colOff>
          <xdr:row>5</xdr:row>
          <xdr:rowOff>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228600</xdr:rowOff>
        </xdr:from>
        <xdr:to>
          <xdr:col>3</xdr:col>
          <xdr:colOff>19050</xdr:colOff>
          <xdr:row>8</xdr:row>
          <xdr:rowOff>228600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228600</xdr:rowOff>
        </xdr:from>
        <xdr:to>
          <xdr:col>3</xdr:col>
          <xdr:colOff>19050</xdr:colOff>
          <xdr:row>9</xdr:row>
          <xdr:rowOff>228600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228600</xdr:rowOff>
        </xdr:from>
        <xdr:to>
          <xdr:col>3</xdr:col>
          <xdr:colOff>19050</xdr:colOff>
          <xdr:row>10</xdr:row>
          <xdr:rowOff>228600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228600</xdr:rowOff>
        </xdr:from>
        <xdr:to>
          <xdr:col>3</xdr:col>
          <xdr:colOff>19050</xdr:colOff>
          <xdr:row>11</xdr:row>
          <xdr:rowOff>228600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xdr:row>
          <xdr:rowOff>228600</xdr:rowOff>
        </xdr:from>
        <xdr:to>
          <xdr:col>15</xdr:col>
          <xdr:colOff>47625</xdr:colOff>
          <xdr:row>8</xdr:row>
          <xdr:rowOff>228600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xdr:row>
          <xdr:rowOff>228600</xdr:rowOff>
        </xdr:from>
        <xdr:to>
          <xdr:col>15</xdr:col>
          <xdr:colOff>47625</xdr:colOff>
          <xdr:row>9</xdr:row>
          <xdr:rowOff>228600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9</xdr:row>
          <xdr:rowOff>228600</xdr:rowOff>
        </xdr:from>
        <xdr:to>
          <xdr:col>15</xdr:col>
          <xdr:colOff>47625</xdr:colOff>
          <xdr:row>10</xdr:row>
          <xdr:rowOff>228600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xdr:row>
          <xdr:rowOff>228600</xdr:rowOff>
        </xdr:from>
        <xdr:to>
          <xdr:col>15</xdr:col>
          <xdr:colOff>47625</xdr:colOff>
          <xdr:row>11</xdr:row>
          <xdr:rowOff>228600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219075</xdr:rowOff>
        </xdr:from>
        <xdr:to>
          <xdr:col>3</xdr:col>
          <xdr:colOff>19050</xdr:colOff>
          <xdr:row>13</xdr:row>
          <xdr:rowOff>219075</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219075</xdr:rowOff>
        </xdr:from>
        <xdr:to>
          <xdr:col>3</xdr:col>
          <xdr:colOff>19050</xdr:colOff>
          <xdr:row>14</xdr:row>
          <xdr:rowOff>219075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0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219075</xdr:rowOff>
        </xdr:from>
        <xdr:to>
          <xdr:col>3</xdr:col>
          <xdr:colOff>19050</xdr:colOff>
          <xdr:row>15</xdr:row>
          <xdr:rowOff>219075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228600</xdr:rowOff>
        </xdr:from>
        <xdr:to>
          <xdr:col>3</xdr:col>
          <xdr:colOff>19050</xdr:colOff>
          <xdr:row>16</xdr:row>
          <xdr:rowOff>228600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xdr:row>
          <xdr:rowOff>219075</xdr:rowOff>
        </xdr:from>
        <xdr:to>
          <xdr:col>15</xdr:col>
          <xdr:colOff>47625</xdr:colOff>
          <xdr:row>13</xdr:row>
          <xdr:rowOff>219075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xdr:row>
          <xdr:rowOff>219075</xdr:rowOff>
        </xdr:from>
        <xdr:to>
          <xdr:col>15</xdr:col>
          <xdr:colOff>47625</xdr:colOff>
          <xdr:row>14</xdr:row>
          <xdr:rowOff>219075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0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xdr:row>
          <xdr:rowOff>219075</xdr:rowOff>
        </xdr:from>
        <xdr:to>
          <xdr:col>15</xdr:col>
          <xdr:colOff>47625</xdr:colOff>
          <xdr:row>15</xdr:row>
          <xdr:rowOff>219075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0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xdr:row>
          <xdr:rowOff>228600</xdr:rowOff>
        </xdr:from>
        <xdr:to>
          <xdr:col>15</xdr:col>
          <xdr:colOff>47625</xdr:colOff>
          <xdr:row>16</xdr:row>
          <xdr:rowOff>228600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0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219075</xdr:rowOff>
        </xdr:from>
        <xdr:to>
          <xdr:col>27</xdr:col>
          <xdr:colOff>47625</xdr:colOff>
          <xdr:row>13</xdr:row>
          <xdr:rowOff>219075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0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13</xdr:row>
          <xdr:rowOff>219075</xdr:rowOff>
        </xdr:from>
        <xdr:to>
          <xdr:col>27</xdr:col>
          <xdr:colOff>47625</xdr:colOff>
          <xdr:row>14</xdr:row>
          <xdr:rowOff>219075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0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14</xdr:row>
          <xdr:rowOff>219075</xdr:rowOff>
        </xdr:from>
        <xdr:to>
          <xdr:col>27</xdr:col>
          <xdr:colOff>47625</xdr:colOff>
          <xdr:row>15</xdr:row>
          <xdr:rowOff>219075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0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xdr:row>
          <xdr:rowOff>228600</xdr:rowOff>
        </xdr:from>
        <xdr:to>
          <xdr:col>27</xdr:col>
          <xdr:colOff>47625</xdr:colOff>
          <xdr:row>16</xdr:row>
          <xdr:rowOff>228600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0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228600</xdr:rowOff>
        </xdr:from>
        <xdr:to>
          <xdr:col>3</xdr:col>
          <xdr:colOff>19050</xdr:colOff>
          <xdr:row>19</xdr:row>
          <xdr:rowOff>228600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0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228600</xdr:rowOff>
        </xdr:from>
        <xdr:to>
          <xdr:col>3</xdr:col>
          <xdr:colOff>19050</xdr:colOff>
          <xdr:row>20</xdr:row>
          <xdr:rowOff>228600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0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228600</xdr:rowOff>
        </xdr:from>
        <xdr:to>
          <xdr:col>3</xdr:col>
          <xdr:colOff>19050</xdr:colOff>
          <xdr:row>21</xdr:row>
          <xdr:rowOff>228600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0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228600</xdr:rowOff>
        </xdr:from>
        <xdr:to>
          <xdr:col>3</xdr:col>
          <xdr:colOff>19050</xdr:colOff>
          <xdr:row>22</xdr:row>
          <xdr:rowOff>228600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0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228600</xdr:rowOff>
        </xdr:from>
        <xdr:to>
          <xdr:col>15</xdr:col>
          <xdr:colOff>47625</xdr:colOff>
          <xdr:row>19</xdr:row>
          <xdr:rowOff>228600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0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228600</xdr:rowOff>
        </xdr:from>
        <xdr:to>
          <xdr:col>15</xdr:col>
          <xdr:colOff>47625</xdr:colOff>
          <xdr:row>20</xdr:row>
          <xdr:rowOff>228600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0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xdr:row>
          <xdr:rowOff>228600</xdr:rowOff>
        </xdr:from>
        <xdr:to>
          <xdr:col>15</xdr:col>
          <xdr:colOff>47625</xdr:colOff>
          <xdr:row>21</xdr:row>
          <xdr:rowOff>228600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0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21</xdr:row>
          <xdr:rowOff>228600</xdr:rowOff>
        </xdr:from>
        <xdr:to>
          <xdr:col>15</xdr:col>
          <xdr:colOff>47625</xdr:colOff>
          <xdr:row>22</xdr:row>
          <xdr:rowOff>228600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0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18</xdr:row>
          <xdr:rowOff>228600</xdr:rowOff>
        </xdr:from>
        <xdr:to>
          <xdr:col>27</xdr:col>
          <xdr:colOff>47625</xdr:colOff>
          <xdr:row>19</xdr:row>
          <xdr:rowOff>228600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0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19</xdr:row>
          <xdr:rowOff>228600</xdr:rowOff>
        </xdr:from>
        <xdr:to>
          <xdr:col>27</xdr:col>
          <xdr:colOff>47625</xdr:colOff>
          <xdr:row>20</xdr:row>
          <xdr:rowOff>228600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0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20</xdr:row>
          <xdr:rowOff>228600</xdr:rowOff>
        </xdr:from>
        <xdr:to>
          <xdr:col>27</xdr:col>
          <xdr:colOff>47625</xdr:colOff>
          <xdr:row>21</xdr:row>
          <xdr:rowOff>228600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0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228600</xdr:rowOff>
        </xdr:from>
        <xdr:to>
          <xdr:col>3</xdr:col>
          <xdr:colOff>19050</xdr:colOff>
          <xdr:row>25</xdr:row>
          <xdr:rowOff>228600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0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3</xdr:col>
          <xdr:colOff>19050</xdr:colOff>
          <xdr:row>27</xdr:row>
          <xdr:rowOff>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0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24</xdr:row>
          <xdr:rowOff>228600</xdr:rowOff>
        </xdr:from>
        <xdr:to>
          <xdr:col>15</xdr:col>
          <xdr:colOff>47625</xdr:colOff>
          <xdr:row>25</xdr:row>
          <xdr:rowOff>228600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0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26</xdr:row>
          <xdr:rowOff>0</xdr:rowOff>
        </xdr:from>
        <xdr:to>
          <xdr:col>15</xdr:col>
          <xdr:colOff>47625</xdr:colOff>
          <xdr:row>27</xdr:row>
          <xdr:rowOff>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0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27</xdr:row>
          <xdr:rowOff>219075</xdr:rowOff>
        </xdr:from>
        <xdr:to>
          <xdr:col>27</xdr:col>
          <xdr:colOff>47625</xdr:colOff>
          <xdr:row>28</xdr:row>
          <xdr:rowOff>219075</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0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28</xdr:row>
          <xdr:rowOff>228600</xdr:rowOff>
        </xdr:from>
        <xdr:to>
          <xdr:col>27</xdr:col>
          <xdr:colOff>47625</xdr:colOff>
          <xdr:row>29</xdr:row>
          <xdr:rowOff>228600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0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29</xdr:row>
          <xdr:rowOff>228600</xdr:rowOff>
        </xdr:from>
        <xdr:to>
          <xdr:col>27</xdr:col>
          <xdr:colOff>47625</xdr:colOff>
          <xdr:row>30</xdr:row>
          <xdr:rowOff>228600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0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30</xdr:row>
          <xdr:rowOff>228600</xdr:rowOff>
        </xdr:from>
        <xdr:to>
          <xdr:col>27</xdr:col>
          <xdr:colOff>47625</xdr:colOff>
          <xdr:row>31</xdr:row>
          <xdr:rowOff>228600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0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27</xdr:row>
          <xdr:rowOff>219075</xdr:rowOff>
        </xdr:from>
        <xdr:to>
          <xdr:col>15</xdr:col>
          <xdr:colOff>47625</xdr:colOff>
          <xdr:row>28</xdr:row>
          <xdr:rowOff>219075</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0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28</xdr:row>
          <xdr:rowOff>228600</xdr:rowOff>
        </xdr:from>
        <xdr:to>
          <xdr:col>15</xdr:col>
          <xdr:colOff>47625</xdr:colOff>
          <xdr:row>29</xdr:row>
          <xdr:rowOff>228600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0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29</xdr:row>
          <xdr:rowOff>228600</xdr:rowOff>
        </xdr:from>
        <xdr:to>
          <xdr:col>15</xdr:col>
          <xdr:colOff>47625</xdr:colOff>
          <xdr:row>30</xdr:row>
          <xdr:rowOff>228600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0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30</xdr:row>
          <xdr:rowOff>228600</xdr:rowOff>
        </xdr:from>
        <xdr:to>
          <xdr:col>15</xdr:col>
          <xdr:colOff>47625</xdr:colOff>
          <xdr:row>31</xdr:row>
          <xdr:rowOff>228600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0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31</xdr:row>
          <xdr:rowOff>228600</xdr:rowOff>
        </xdr:from>
        <xdr:to>
          <xdr:col>15</xdr:col>
          <xdr:colOff>47625</xdr:colOff>
          <xdr:row>32</xdr:row>
          <xdr:rowOff>228600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0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219075</xdr:rowOff>
        </xdr:from>
        <xdr:to>
          <xdr:col>3</xdr:col>
          <xdr:colOff>19050</xdr:colOff>
          <xdr:row>28</xdr:row>
          <xdr:rowOff>219075</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0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228600</xdr:rowOff>
        </xdr:from>
        <xdr:to>
          <xdr:col>3</xdr:col>
          <xdr:colOff>19050</xdr:colOff>
          <xdr:row>29</xdr:row>
          <xdr:rowOff>228600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0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228600</xdr:rowOff>
        </xdr:from>
        <xdr:to>
          <xdr:col>3</xdr:col>
          <xdr:colOff>19050</xdr:colOff>
          <xdr:row>30</xdr:row>
          <xdr:rowOff>228600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0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228600</xdr:rowOff>
        </xdr:from>
        <xdr:to>
          <xdr:col>3</xdr:col>
          <xdr:colOff>19050</xdr:colOff>
          <xdr:row>31</xdr:row>
          <xdr:rowOff>228600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0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228600</xdr:rowOff>
        </xdr:from>
        <xdr:to>
          <xdr:col>3</xdr:col>
          <xdr:colOff>19050</xdr:colOff>
          <xdr:row>32</xdr:row>
          <xdr:rowOff>228600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0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228600</xdr:rowOff>
        </xdr:from>
        <xdr:to>
          <xdr:col>3</xdr:col>
          <xdr:colOff>19050</xdr:colOff>
          <xdr:row>33</xdr:row>
          <xdr:rowOff>228600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0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228600</xdr:rowOff>
        </xdr:from>
        <xdr:to>
          <xdr:col>3</xdr:col>
          <xdr:colOff>19050</xdr:colOff>
          <xdr:row>37</xdr:row>
          <xdr:rowOff>228600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0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228600</xdr:rowOff>
        </xdr:from>
        <xdr:to>
          <xdr:col>3</xdr:col>
          <xdr:colOff>19050</xdr:colOff>
          <xdr:row>38</xdr:row>
          <xdr:rowOff>228600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0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36</xdr:row>
          <xdr:rowOff>228600</xdr:rowOff>
        </xdr:from>
        <xdr:to>
          <xdr:col>15</xdr:col>
          <xdr:colOff>47625</xdr:colOff>
          <xdr:row>37</xdr:row>
          <xdr:rowOff>228600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0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37</xdr:row>
          <xdr:rowOff>228600</xdr:rowOff>
        </xdr:from>
        <xdr:to>
          <xdr:col>15</xdr:col>
          <xdr:colOff>47625</xdr:colOff>
          <xdr:row>38</xdr:row>
          <xdr:rowOff>228600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0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228600</xdr:rowOff>
        </xdr:from>
        <xdr:to>
          <xdr:col>3</xdr:col>
          <xdr:colOff>19050</xdr:colOff>
          <xdr:row>41</xdr:row>
          <xdr:rowOff>228600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0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228600</xdr:rowOff>
        </xdr:from>
        <xdr:to>
          <xdr:col>3</xdr:col>
          <xdr:colOff>19050</xdr:colOff>
          <xdr:row>42</xdr:row>
          <xdr:rowOff>228600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000-00004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40</xdr:row>
          <xdr:rowOff>228600</xdr:rowOff>
        </xdr:from>
        <xdr:to>
          <xdr:col>15</xdr:col>
          <xdr:colOff>47625</xdr:colOff>
          <xdr:row>41</xdr:row>
          <xdr:rowOff>228600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000-00004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41</xdr:row>
          <xdr:rowOff>228600</xdr:rowOff>
        </xdr:from>
        <xdr:to>
          <xdr:col>15</xdr:col>
          <xdr:colOff>47625</xdr:colOff>
          <xdr:row>42</xdr:row>
          <xdr:rowOff>228600</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000-00005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42</xdr:row>
          <xdr:rowOff>228600</xdr:rowOff>
        </xdr:from>
        <xdr:to>
          <xdr:col>15</xdr:col>
          <xdr:colOff>47625</xdr:colOff>
          <xdr:row>43</xdr:row>
          <xdr:rowOff>228600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000-00005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228600</xdr:rowOff>
        </xdr:from>
        <xdr:to>
          <xdr:col>27</xdr:col>
          <xdr:colOff>47625</xdr:colOff>
          <xdr:row>41</xdr:row>
          <xdr:rowOff>228600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000-00005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219075</xdr:rowOff>
        </xdr:from>
        <xdr:to>
          <xdr:col>3</xdr:col>
          <xdr:colOff>19050</xdr:colOff>
          <xdr:row>46</xdr:row>
          <xdr:rowOff>219075</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000-00005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228600</xdr:rowOff>
        </xdr:from>
        <xdr:to>
          <xdr:col>3</xdr:col>
          <xdr:colOff>19050</xdr:colOff>
          <xdr:row>47</xdr:row>
          <xdr:rowOff>228600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000-00005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56</xdr:row>
          <xdr:rowOff>228600</xdr:rowOff>
        </xdr:from>
        <xdr:to>
          <xdr:col>15</xdr:col>
          <xdr:colOff>76200</xdr:colOff>
          <xdr:row>57</xdr:row>
          <xdr:rowOff>228600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0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57440</xdr:colOff>
      <xdr:row>136</xdr:row>
      <xdr:rowOff>235531</xdr:rowOff>
    </xdr:from>
    <xdr:to>
      <xdr:col>38</xdr:col>
      <xdr:colOff>123826</xdr:colOff>
      <xdr:row>137</xdr:row>
      <xdr:rowOff>228600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1257590" y="32353831"/>
          <a:ext cx="6467186" cy="231194"/>
        </a:xfrm>
        <a:prstGeom prst="roundRect">
          <a:avLst>
            <a:gd name="adj" fmla="val 5675"/>
          </a:avLst>
        </a:prstGeom>
        <a:solidFill>
          <a:schemeClr val="accent5">
            <a:lumMod val="20000"/>
            <a:lumOff val="80000"/>
          </a:schemeClr>
        </a:solidFill>
        <a:ln w="12700">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050" b="1">
              <a:solidFill>
                <a:sysClr val="windowText" lastClr="000000"/>
              </a:solidFill>
            </a:rPr>
            <a:t>副作用項目は目安です。適正使用ガイド、インタビューフォーム等を参考に副作用項目をご選択ください。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50</xdr:row>
          <xdr:rowOff>219075</xdr:rowOff>
        </xdr:from>
        <xdr:to>
          <xdr:col>10</xdr:col>
          <xdr:colOff>180975</xdr:colOff>
          <xdr:row>51</xdr:row>
          <xdr:rowOff>219075</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0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219075</xdr:rowOff>
        </xdr:from>
        <xdr:to>
          <xdr:col>8</xdr:col>
          <xdr:colOff>114300</xdr:colOff>
          <xdr:row>52</xdr:row>
          <xdr:rowOff>219075</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0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219075</xdr:rowOff>
        </xdr:from>
        <xdr:to>
          <xdr:col>26</xdr:col>
          <xdr:colOff>133350</xdr:colOff>
          <xdr:row>51</xdr:row>
          <xdr:rowOff>219075</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0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51</xdr:row>
          <xdr:rowOff>219075</xdr:rowOff>
        </xdr:from>
        <xdr:to>
          <xdr:col>32</xdr:col>
          <xdr:colOff>76200</xdr:colOff>
          <xdr:row>52</xdr:row>
          <xdr:rowOff>219075</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000-00005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228600</xdr:rowOff>
        </xdr:from>
        <xdr:to>
          <xdr:col>10</xdr:col>
          <xdr:colOff>123825</xdr:colOff>
          <xdr:row>56</xdr:row>
          <xdr:rowOff>228600</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000-00005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57</xdr:row>
          <xdr:rowOff>228600</xdr:rowOff>
        </xdr:from>
        <xdr:to>
          <xdr:col>10</xdr:col>
          <xdr:colOff>104775</xdr:colOff>
          <xdr:row>58</xdr:row>
          <xdr:rowOff>228600</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000-00005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58</xdr:row>
          <xdr:rowOff>228600</xdr:rowOff>
        </xdr:from>
        <xdr:to>
          <xdr:col>8</xdr:col>
          <xdr:colOff>114300</xdr:colOff>
          <xdr:row>59</xdr:row>
          <xdr:rowOff>228600</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000-00005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55</xdr:row>
          <xdr:rowOff>228600</xdr:rowOff>
        </xdr:from>
        <xdr:to>
          <xdr:col>26</xdr:col>
          <xdr:colOff>133350</xdr:colOff>
          <xdr:row>56</xdr:row>
          <xdr:rowOff>228600</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000-00005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56</xdr:row>
          <xdr:rowOff>228600</xdr:rowOff>
        </xdr:from>
        <xdr:to>
          <xdr:col>31</xdr:col>
          <xdr:colOff>95250</xdr:colOff>
          <xdr:row>57</xdr:row>
          <xdr:rowOff>228600</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000-00005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112</xdr:row>
          <xdr:rowOff>228600</xdr:rowOff>
        </xdr:from>
        <xdr:to>
          <xdr:col>8</xdr:col>
          <xdr:colOff>114300</xdr:colOff>
          <xdr:row>113</xdr:row>
          <xdr:rowOff>228600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000-00006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219075</xdr:rowOff>
        </xdr:from>
        <xdr:to>
          <xdr:col>8</xdr:col>
          <xdr:colOff>114300</xdr:colOff>
          <xdr:row>114</xdr:row>
          <xdr:rowOff>219075</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000-00006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114</xdr:row>
          <xdr:rowOff>219075</xdr:rowOff>
        </xdr:from>
        <xdr:to>
          <xdr:col>8</xdr:col>
          <xdr:colOff>114300</xdr:colOff>
          <xdr:row>115</xdr:row>
          <xdr:rowOff>219075</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000-00006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xdr:row>
          <xdr:rowOff>228600</xdr:rowOff>
        </xdr:from>
        <xdr:to>
          <xdr:col>15</xdr:col>
          <xdr:colOff>180975</xdr:colOff>
          <xdr:row>6</xdr:row>
          <xdr:rowOff>228600</xdr:rowOff>
        </xdr:to>
        <xdr:sp macro="" textlink="">
          <xdr:nvSpPr>
            <xdr:cNvPr id="18596" name="Check Box 164" hidden="1">
              <a:extLst>
                <a:ext uri="{63B3BB69-23CF-44E3-9099-C40C66FF867C}">
                  <a14:compatExt spid="_x0000_s18596"/>
                </a:ext>
                <a:ext uri="{FF2B5EF4-FFF2-40B4-BE49-F238E27FC236}">
                  <a16:creationId xmlns:a16="http://schemas.microsoft.com/office/drawing/2014/main" id="{00000000-0008-0000-0000-0000A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xdr:row>
          <xdr:rowOff>0</xdr:rowOff>
        </xdr:from>
        <xdr:to>
          <xdr:col>27</xdr:col>
          <xdr:colOff>180975</xdr:colOff>
          <xdr:row>6</xdr:row>
          <xdr:rowOff>0</xdr:rowOff>
        </xdr:to>
        <xdr:sp macro="" textlink="">
          <xdr:nvSpPr>
            <xdr:cNvPr id="18597" name="Check Box 165" hidden="1">
              <a:extLst>
                <a:ext uri="{63B3BB69-23CF-44E3-9099-C40C66FF867C}">
                  <a14:compatExt spid="_x0000_s18597"/>
                </a:ext>
                <a:ext uri="{FF2B5EF4-FFF2-40B4-BE49-F238E27FC236}">
                  <a16:creationId xmlns:a16="http://schemas.microsoft.com/office/drawing/2014/main" id="{00000000-0008-0000-0000-0000A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xdr:row>
          <xdr:rowOff>228600</xdr:rowOff>
        </xdr:from>
        <xdr:to>
          <xdr:col>27</xdr:col>
          <xdr:colOff>180975</xdr:colOff>
          <xdr:row>6</xdr:row>
          <xdr:rowOff>228600</xdr:rowOff>
        </xdr:to>
        <xdr:sp macro="" textlink="">
          <xdr:nvSpPr>
            <xdr:cNvPr id="18598" name="Check Box 166" hidden="1">
              <a:extLst>
                <a:ext uri="{63B3BB69-23CF-44E3-9099-C40C66FF867C}">
                  <a14:compatExt spid="_x0000_s18598"/>
                </a:ext>
                <a:ext uri="{FF2B5EF4-FFF2-40B4-BE49-F238E27FC236}">
                  <a16:creationId xmlns:a16="http://schemas.microsoft.com/office/drawing/2014/main" id="{00000000-0008-0000-0000-0000A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xdr:row>
          <xdr:rowOff>228600</xdr:rowOff>
        </xdr:from>
        <xdr:to>
          <xdr:col>27</xdr:col>
          <xdr:colOff>180975</xdr:colOff>
          <xdr:row>8</xdr:row>
          <xdr:rowOff>228600</xdr:rowOff>
        </xdr:to>
        <xdr:sp macro="" textlink="">
          <xdr:nvSpPr>
            <xdr:cNvPr id="18599" name="Check Box 167" hidden="1">
              <a:extLst>
                <a:ext uri="{63B3BB69-23CF-44E3-9099-C40C66FF867C}">
                  <a14:compatExt spid="_x0000_s18599"/>
                </a:ext>
                <a:ext uri="{FF2B5EF4-FFF2-40B4-BE49-F238E27FC236}">
                  <a16:creationId xmlns:a16="http://schemas.microsoft.com/office/drawing/2014/main" id="{00000000-0008-0000-0000-0000A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8</xdr:row>
          <xdr:rowOff>228600</xdr:rowOff>
        </xdr:from>
        <xdr:to>
          <xdr:col>27</xdr:col>
          <xdr:colOff>180975</xdr:colOff>
          <xdr:row>9</xdr:row>
          <xdr:rowOff>228600</xdr:rowOff>
        </xdr:to>
        <xdr:sp macro="" textlink="">
          <xdr:nvSpPr>
            <xdr:cNvPr id="18600" name="Check Box 168" hidden="1">
              <a:extLst>
                <a:ext uri="{63B3BB69-23CF-44E3-9099-C40C66FF867C}">
                  <a14:compatExt spid="_x0000_s18600"/>
                </a:ext>
                <a:ext uri="{FF2B5EF4-FFF2-40B4-BE49-F238E27FC236}">
                  <a16:creationId xmlns:a16="http://schemas.microsoft.com/office/drawing/2014/main" id="{00000000-0008-0000-0000-0000A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9</xdr:row>
          <xdr:rowOff>228600</xdr:rowOff>
        </xdr:from>
        <xdr:to>
          <xdr:col>27</xdr:col>
          <xdr:colOff>180975</xdr:colOff>
          <xdr:row>10</xdr:row>
          <xdr:rowOff>228600</xdr:rowOff>
        </xdr:to>
        <xdr:sp macro="" textlink="">
          <xdr:nvSpPr>
            <xdr:cNvPr id="18601" name="Check Box 169" hidden="1">
              <a:extLst>
                <a:ext uri="{63B3BB69-23CF-44E3-9099-C40C66FF867C}">
                  <a14:compatExt spid="_x0000_s18601"/>
                </a:ext>
                <a:ext uri="{FF2B5EF4-FFF2-40B4-BE49-F238E27FC236}">
                  <a16:creationId xmlns:a16="http://schemas.microsoft.com/office/drawing/2014/main" id="{00000000-0008-0000-0000-0000A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10</xdr:row>
          <xdr:rowOff>228600</xdr:rowOff>
        </xdr:from>
        <xdr:to>
          <xdr:col>27</xdr:col>
          <xdr:colOff>180975</xdr:colOff>
          <xdr:row>11</xdr:row>
          <xdr:rowOff>228600</xdr:rowOff>
        </xdr:to>
        <xdr:sp macro="" textlink="">
          <xdr:nvSpPr>
            <xdr:cNvPr id="18602" name="Check Box 170" hidden="1">
              <a:extLst>
                <a:ext uri="{63B3BB69-23CF-44E3-9099-C40C66FF867C}">
                  <a14:compatExt spid="_x0000_s18602"/>
                </a:ext>
                <a:ext uri="{FF2B5EF4-FFF2-40B4-BE49-F238E27FC236}">
                  <a16:creationId xmlns:a16="http://schemas.microsoft.com/office/drawing/2014/main" id="{00000000-0008-0000-0000-0000A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3</xdr:col>
          <xdr:colOff>152400</xdr:colOff>
          <xdr:row>18</xdr:row>
          <xdr:rowOff>0</xdr:rowOff>
        </xdr:to>
        <xdr:sp macro="" textlink="">
          <xdr:nvSpPr>
            <xdr:cNvPr id="18603" name="Check Box 171" hidden="1">
              <a:extLst>
                <a:ext uri="{63B3BB69-23CF-44E3-9099-C40C66FF867C}">
                  <a14:compatExt spid="_x0000_s18603"/>
                </a:ext>
                <a:ext uri="{FF2B5EF4-FFF2-40B4-BE49-F238E27FC236}">
                  <a16:creationId xmlns:a16="http://schemas.microsoft.com/office/drawing/2014/main" id="{00000000-0008-0000-0000-0000A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xdr:row>
          <xdr:rowOff>0</xdr:rowOff>
        </xdr:from>
        <xdr:to>
          <xdr:col>15</xdr:col>
          <xdr:colOff>180975</xdr:colOff>
          <xdr:row>18</xdr:row>
          <xdr:rowOff>0</xdr:rowOff>
        </xdr:to>
        <xdr:sp macro="" textlink="">
          <xdr:nvSpPr>
            <xdr:cNvPr id="18604" name="Check Box 172" hidden="1">
              <a:extLst>
                <a:ext uri="{63B3BB69-23CF-44E3-9099-C40C66FF867C}">
                  <a14:compatExt spid="_x0000_s18604"/>
                </a:ext>
                <a:ext uri="{FF2B5EF4-FFF2-40B4-BE49-F238E27FC236}">
                  <a16:creationId xmlns:a16="http://schemas.microsoft.com/office/drawing/2014/main" id="{00000000-0008-0000-0000-0000A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17</xdr:row>
          <xdr:rowOff>0</xdr:rowOff>
        </xdr:from>
        <xdr:to>
          <xdr:col>27</xdr:col>
          <xdr:colOff>180975</xdr:colOff>
          <xdr:row>18</xdr:row>
          <xdr:rowOff>0</xdr:rowOff>
        </xdr:to>
        <xdr:sp macro="" textlink="">
          <xdr:nvSpPr>
            <xdr:cNvPr id="18605" name="Check Box 173" hidden="1">
              <a:extLst>
                <a:ext uri="{63B3BB69-23CF-44E3-9099-C40C66FF867C}">
                  <a14:compatExt spid="_x0000_s18605"/>
                </a:ext>
                <a:ext uri="{FF2B5EF4-FFF2-40B4-BE49-F238E27FC236}">
                  <a16:creationId xmlns:a16="http://schemas.microsoft.com/office/drawing/2014/main" id="{00000000-0008-0000-0000-0000A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228600</xdr:rowOff>
        </xdr:from>
        <xdr:to>
          <xdr:col>3</xdr:col>
          <xdr:colOff>152400</xdr:colOff>
          <xdr:row>23</xdr:row>
          <xdr:rowOff>228600</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000-0000A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22</xdr:row>
          <xdr:rowOff>228600</xdr:rowOff>
        </xdr:from>
        <xdr:to>
          <xdr:col>15</xdr:col>
          <xdr:colOff>180975</xdr:colOff>
          <xdr:row>23</xdr:row>
          <xdr:rowOff>228600</xdr:rowOff>
        </xdr:to>
        <xdr:sp macro="" textlink="">
          <xdr:nvSpPr>
            <xdr:cNvPr id="18607" name="Check Box 175" hidden="1">
              <a:extLst>
                <a:ext uri="{63B3BB69-23CF-44E3-9099-C40C66FF867C}">
                  <a14:compatExt spid="_x0000_s18607"/>
                </a:ext>
                <a:ext uri="{FF2B5EF4-FFF2-40B4-BE49-F238E27FC236}">
                  <a16:creationId xmlns:a16="http://schemas.microsoft.com/office/drawing/2014/main" id="{00000000-0008-0000-0000-0000A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21</xdr:row>
          <xdr:rowOff>228600</xdr:rowOff>
        </xdr:from>
        <xdr:to>
          <xdr:col>27</xdr:col>
          <xdr:colOff>180975</xdr:colOff>
          <xdr:row>22</xdr:row>
          <xdr:rowOff>228600</xdr:rowOff>
        </xdr:to>
        <xdr:sp macro="" textlink="">
          <xdr:nvSpPr>
            <xdr:cNvPr id="18608" name="Check Box 176" hidden="1">
              <a:extLst>
                <a:ext uri="{63B3BB69-23CF-44E3-9099-C40C66FF867C}">
                  <a14:compatExt spid="_x0000_s18608"/>
                </a:ext>
                <a:ext uri="{FF2B5EF4-FFF2-40B4-BE49-F238E27FC236}">
                  <a16:creationId xmlns:a16="http://schemas.microsoft.com/office/drawing/2014/main" id="{00000000-0008-0000-0000-0000B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22</xdr:row>
          <xdr:rowOff>228600</xdr:rowOff>
        </xdr:from>
        <xdr:to>
          <xdr:col>27</xdr:col>
          <xdr:colOff>180975</xdr:colOff>
          <xdr:row>23</xdr:row>
          <xdr:rowOff>228600</xdr:rowOff>
        </xdr:to>
        <xdr:sp macro="" textlink="">
          <xdr:nvSpPr>
            <xdr:cNvPr id="18609" name="Check Box 177" hidden="1">
              <a:extLst>
                <a:ext uri="{63B3BB69-23CF-44E3-9099-C40C66FF867C}">
                  <a14:compatExt spid="_x0000_s18609"/>
                </a:ext>
                <a:ext uri="{FF2B5EF4-FFF2-40B4-BE49-F238E27FC236}">
                  <a16:creationId xmlns:a16="http://schemas.microsoft.com/office/drawing/2014/main" id="{00000000-0008-0000-0000-0000B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24</xdr:row>
          <xdr:rowOff>228600</xdr:rowOff>
        </xdr:from>
        <xdr:to>
          <xdr:col>27</xdr:col>
          <xdr:colOff>180975</xdr:colOff>
          <xdr:row>25</xdr:row>
          <xdr:rowOff>228600</xdr:rowOff>
        </xdr:to>
        <xdr:sp macro="" textlink="">
          <xdr:nvSpPr>
            <xdr:cNvPr id="18610" name="Check Box 178" hidden="1">
              <a:extLst>
                <a:ext uri="{63B3BB69-23CF-44E3-9099-C40C66FF867C}">
                  <a14:compatExt spid="_x0000_s18610"/>
                </a:ext>
                <a:ext uri="{FF2B5EF4-FFF2-40B4-BE49-F238E27FC236}">
                  <a16:creationId xmlns:a16="http://schemas.microsoft.com/office/drawing/2014/main" id="{00000000-0008-0000-0000-0000B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26</xdr:row>
          <xdr:rowOff>0</xdr:rowOff>
        </xdr:from>
        <xdr:to>
          <xdr:col>27</xdr:col>
          <xdr:colOff>180975</xdr:colOff>
          <xdr:row>27</xdr:row>
          <xdr:rowOff>0</xdr:rowOff>
        </xdr:to>
        <xdr:sp macro="" textlink="">
          <xdr:nvSpPr>
            <xdr:cNvPr id="18611" name="Check Box 179" hidden="1">
              <a:extLst>
                <a:ext uri="{63B3BB69-23CF-44E3-9099-C40C66FF867C}">
                  <a14:compatExt spid="_x0000_s18611"/>
                </a:ext>
                <a:ext uri="{FF2B5EF4-FFF2-40B4-BE49-F238E27FC236}">
                  <a16:creationId xmlns:a16="http://schemas.microsoft.com/office/drawing/2014/main" id="{00000000-0008-0000-0000-0000B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3</xdr:col>
          <xdr:colOff>152400</xdr:colOff>
          <xdr:row>35</xdr:row>
          <xdr:rowOff>0</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000-0000B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3</xdr:col>
          <xdr:colOff>152400</xdr:colOff>
          <xdr:row>36</xdr:row>
          <xdr:rowOff>0</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000-0000B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32</xdr:row>
          <xdr:rowOff>228600</xdr:rowOff>
        </xdr:from>
        <xdr:to>
          <xdr:col>15</xdr:col>
          <xdr:colOff>180975</xdr:colOff>
          <xdr:row>33</xdr:row>
          <xdr:rowOff>228600</xdr:rowOff>
        </xdr:to>
        <xdr:sp macro="" textlink="">
          <xdr:nvSpPr>
            <xdr:cNvPr id="18614" name="Check Box 182" hidden="1">
              <a:extLst>
                <a:ext uri="{63B3BB69-23CF-44E3-9099-C40C66FF867C}">
                  <a14:compatExt spid="_x0000_s18614"/>
                </a:ext>
                <a:ext uri="{FF2B5EF4-FFF2-40B4-BE49-F238E27FC236}">
                  <a16:creationId xmlns:a16="http://schemas.microsoft.com/office/drawing/2014/main" id="{00000000-0008-0000-0000-0000B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0</xdr:rowOff>
        </xdr:from>
        <xdr:to>
          <xdr:col>15</xdr:col>
          <xdr:colOff>180975</xdr:colOff>
          <xdr:row>35</xdr:row>
          <xdr:rowOff>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000-0000B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35</xdr:row>
          <xdr:rowOff>0</xdr:rowOff>
        </xdr:from>
        <xdr:to>
          <xdr:col>15</xdr:col>
          <xdr:colOff>180975</xdr:colOff>
          <xdr:row>36</xdr:row>
          <xdr:rowOff>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0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31</xdr:row>
          <xdr:rowOff>228600</xdr:rowOff>
        </xdr:from>
        <xdr:to>
          <xdr:col>27</xdr:col>
          <xdr:colOff>180975</xdr:colOff>
          <xdr:row>32</xdr:row>
          <xdr:rowOff>228600</xdr:rowOff>
        </xdr:to>
        <xdr:sp macro="" textlink="">
          <xdr:nvSpPr>
            <xdr:cNvPr id="18617" name="Check Box 185" hidden="1">
              <a:extLst>
                <a:ext uri="{63B3BB69-23CF-44E3-9099-C40C66FF867C}">
                  <a14:compatExt spid="_x0000_s18617"/>
                </a:ext>
                <a:ext uri="{FF2B5EF4-FFF2-40B4-BE49-F238E27FC236}">
                  <a16:creationId xmlns:a16="http://schemas.microsoft.com/office/drawing/2014/main" id="{00000000-0008-0000-0000-0000B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32</xdr:row>
          <xdr:rowOff>228600</xdr:rowOff>
        </xdr:from>
        <xdr:to>
          <xdr:col>27</xdr:col>
          <xdr:colOff>180975</xdr:colOff>
          <xdr:row>33</xdr:row>
          <xdr:rowOff>228600</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000-0000B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34</xdr:row>
          <xdr:rowOff>0</xdr:rowOff>
        </xdr:from>
        <xdr:to>
          <xdr:col>27</xdr:col>
          <xdr:colOff>180975</xdr:colOff>
          <xdr:row>35</xdr:row>
          <xdr:rowOff>0</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000-0000B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35</xdr:row>
          <xdr:rowOff>0</xdr:rowOff>
        </xdr:from>
        <xdr:to>
          <xdr:col>27</xdr:col>
          <xdr:colOff>180975</xdr:colOff>
          <xdr:row>36</xdr:row>
          <xdr:rowOff>0</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000-0000B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36</xdr:row>
          <xdr:rowOff>228600</xdr:rowOff>
        </xdr:from>
        <xdr:to>
          <xdr:col>27</xdr:col>
          <xdr:colOff>180975</xdr:colOff>
          <xdr:row>37</xdr:row>
          <xdr:rowOff>228600</xdr:rowOff>
        </xdr:to>
        <xdr:sp macro="" textlink="">
          <xdr:nvSpPr>
            <xdr:cNvPr id="18621" name="Check Box 189" hidden="1">
              <a:extLst>
                <a:ext uri="{63B3BB69-23CF-44E3-9099-C40C66FF867C}">
                  <a14:compatExt spid="_x0000_s18621"/>
                </a:ext>
                <a:ext uri="{FF2B5EF4-FFF2-40B4-BE49-F238E27FC236}">
                  <a16:creationId xmlns:a16="http://schemas.microsoft.com/office/drawing/2014/main" id="{00000000-0008-0000-0000-0000B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37</xdr:row>
          <xdr:rowOff>228600</xdr:rowOff>
        </xdr:from>
        <xdr:to>
          <xdr:col>27</xdr:col>
          <xdr:colOff>180975</xdr:colOff>
          <xdr:row>38</xdr:row>
          <xdr:rowOff>228600</xdr:rowOff>
        </xdr:to>
        <xdr:sp macro="" textlink="">
          <xdr:nvSpPr>
            <xdr:cNvPr id="18622" name="Check Box 190" hidden="1">
              <a:extLst>
                <a:ext uri="{63B3BB69-23CF-44E3-9099-C40C66FF867C}">
                  <a14:compatExt spid="_x0000_s18622"/>
                </a:ext>
                <a:ext uri="{FF2B5EF4-FFF2-40B4-BE49-F238E27FC236}">
                  <a16:creationId xmlns:a16="http://schemas.microsoft.com/office/drawing/2014/main" id="{00000000-0008-0000-0000-0000B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39</xdr:row>
          <xdr:rowOff>0</xdr:rowOff>
        </xdr:from>
        <xdr:to>
          <xdr:col>27</xdr:col>
          <xdr:colOff>180975</xdr:colOff>
          <xdr:row>40</xdr:row>
          <xdr:rowOff>0</xdr:rowOff>
        </xdr:to>
        <xdr:sp macro="" textlink="">
          <xdr:nvSpPr>
            <xdr:cNvPr id="18623" name="Check Box 191" hidden="1">
              <a:extLst>
                <a:ext uri="{63B3BB69-23CF-44E3-9099-C40C66FF867C}">
                  <a14:compatExt spid="_x0000_s18623"/>
                </a:ext>
                <a:ext uri="{FF2B5EF4-FFF2-40B4-BE49-F238E27FC236}">
                  <a16:creationId xmlns:a16="http://schemas.microsoft.com/office/drawing/2014/main" id="{00000000-0008-0000-0000-0000B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39</xdr:row>
          <xdr:rowOff>0</xdr:rowOff>
        </xdr:from>
        <xdr:to>
          <xdr:col>15</xdr:col>
          <xdr:colOff>180975</xdr:colOff>
          <xdr:row>40</xdr:row>
          <xdr:rowOff>0</xdr:rowOff>
        </xdr:to>
        <xdr:sp macro="" textlink="">
          <xdr:nvSpPr>
            <xdr:cNvPr id="18624" name="Check Box 192" hidden="1">
              <a:extLst>
                <a:ext uri="{63B3BB69-23CF-44E3-9099-C40C66FF867C}">
                  <a14:compatExt spid="_x0000_s18624"/>
                </a:ext>
                <a:ext uri="{FF2B5EF4-FFF2-40B4-BE49-F238E27FC236}">
                  <a16:creationId xmlns:a16="http://schemas.microsoft.com/office/drawing/2014/main" id="{00000000-0008-0000-0000-0000C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3</xdr:col>
          <xdr:colOff>152400</xdr:colOff>
          <xdr:row>40</xdr:row>
          <xdr:rowOff>0</xdr:rowOff>
        </xdr:to>
        <xdr:sp macro="" textlink="">
          <xdr:nvSpPr>
            <xdr:cNvPr id="18625" name="Check Box 193" hidden="1">
              <a:extLst>
                <a:ext uri="{63B3BB69-23CF-44E3-9099-C40C66FF867C}">
                  <a14:compatExt spid="_x0000_s18625"/>
                </a:ext>
                <a:ext uri="{FF2B5EF4-FFF2-40B4-BE49-F238E27FC236}">
                  <a16:creationId xmlns:a16="http://schemas.microsoft.com/office/drawing/2014/main" id="{00000000-0008-0000-0000-0000C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228600</xdr:rowOff>
        </xdr:from>
        <xdr:to>
          <xdr:col>3</xdr:col>
          <xdr:colOff>152400</xdr:colOff>
          <xdr:row>43</xdr:row>
          <xdr:rowOff>228600</xdr:rowOff>
        </xdr:to>
        <xdr:sp macro="" textlink="">
          <xdr:nvSpPr>
            <xdr:cNvPr id="18626" name="Check Box 194" hidden="1">
              <a:extLst>
                <a:ext uri="{63B3BB69-23CF-44E3-9099-C40C66FF867C}">
                  <a14:compatExt spid="_x0000_s18626"/>
                </a:ext>
                <a:ext uri="{FF2B5EF4-FFF2-40B4-BE49-F238E27FC236}">
                  <a16:creationId xmlns:a16="http://schemas.microsoft.com/office/drawing/2014/main" id="{00000000-0008-0000-0000-0000C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3</xdr:col>
          <xdr:colOff>152400</xdr:colOff>
          <xdr:row>45</xdr:row>
          <xdr:rowOff>0</xdr:rowOff>
        </xdr:to>
        <xdr:sp macro="" textlink="">
          <xdr:nvSpPr>
            <xdr:cNvPr id="18627" name="Check Box 195" hidden="1">
              <a:extLst>
                <a:ext uri="{63B3BB69-23CF-44E3-9099-C40C66FF867C}">
                  <a14:compatExt spid="_x0000_s18627"/>
                </a:ext>
                <a:ext uri="{FF2B5EF4-FFF2-40B4-BE49-F238E27FC236}">
                  <a16:creationId xmlns:a16="http://schemas.microsoft.com/office/drawing/2014/main" id="{00000000-0008-0000-0000-0000C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44</xdr:row>
          <xdr:rowOff>0</xdr:rowOff>
        </xdr:from>
        <xdr:to>
          <xdr:col>15</xdr:col>
          <xdr:colOff>180975</xdr:colOff>
          <xdr:row>45</xdr:row>
          <xdr:rowOff>0</xdr:rowOff>
        </xdr:to>
        <xdr:sp macro="" textlink="">
          <xdr:nvSpPr>
            <xdr:cNvPr id="18628" name="Check Box 196" hidden="1">
              <a:extLst>
                <a:ext uri="{63B3BB69-23CF-44E3-9099-C40C66FF867C}">
                  <a14:compatExt spid="_x0000_s18628"/>
                </a:ext>
                <a:ext uri="{FF2B5EF4-FFF2-40B4-BE49-F238E27FC236}">
                  <a16:creationId xmlns:a16="http://schemas.microsoft.com/office/drawing/2014/main" id="{00000000-0008-0000-0000-0000C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41</xdr:row>
          <xdr:rowOff>228600</xdr:rowOff>
        </xdr:from>
        <xdr:to>
          <xdr:col>27</xdr:col>
          <xdr:colOff>180975</xdr:colOff>
          <xdr:row>42</xdr:row>
          <xdr:rowOff>228600</xdr:rowOff>
        </xdr:to>
        <xdr:sp macro="" textlink="">
          <xdr:nvSpPr>
            <xdr:cNvPr id="18629" name="Check Box 197" hidden="1">
              <a:extLst>
                <a:ext uri="{63B3BB69-23CF-44E3-9099-C40C66FF867C}">
                  <a14:compatExt spid="_x0000_s18629"/>
                </a:ext>
                <a:ext uri="{FF2B5EF4-FFF2-40B4-BE49-F238E27FC236}">
                  <a16:creationId xmlns:a16="http://schemas.microsoft.com/office/drawing/2014/main" id="{00000000-0008-0000-0000-0000C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42</xdr:row>
          <xdr:rowOff>228600</xdr:rowOff>
        </xdr:from>
        <xdr:to>
          <xdr:col>27</xdr:col>
          <xdr:colOff>180975</xdr:colOff>
          <xdr:row>43</xdr:row>
          <xdr:rowOff>228600</xdr:rowOff>
        </xdr:to>
        <xdr:sp macro="" textlink="">
          <xdr:nvSpPr>
            <xdr:cNvPr id="18630" name="Check Box 198" hidden="1">
              <a:extLst>
                <a:ext uri="{63B3BB69-23CF-44E3-9099-C40C66FF867C}">
                  <a14:compatExt spid="_x0000_s18630"/>
                </a:ext>
                <a:ext uri="{FF2B5EF4-FFF2-40B4-BE49-F238E27FC236}">
                  <a16:creationId xmlns:a16="http://schemas.microsoft.com/office/drawing/2014/main" id="{00000000-0008-0000-0000-0000C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44</xdr:row>
          <xdr:rowOff>0</xdr:rowOff>
        </xdr:from>
        <xdr:to>
          <xdr:col>27</xdr:col>
          <xdr:colOff>180975</xdr:colOff>
          <xdr:row>45</xdr:row>
          <xdr:rowOff>0</xdr:rowOff>
        </xdr:to>
        <xdr:sp macro="" textlink="">
          <xdr:nvSpPr>
            <xdr:cNvPr id="18631" name="Check Box 199" hidden="1">
              <a:extLst>
                <a:ext uri="{63B3BB69-23CF-44E3-9099-C40C66FF867C}">
                  <a14:compatExt spid="_x0000_s18631"/>
                </a:ext>
                <a:ext uri="{FF2B5EF4-FFF2-40B4-BE49-F238E27FC236}">
                  <a16:creationId xmlns:a16="http://schemas.microsoft.com/office/drawing/2014/main" id="{00000000-0008-0000-00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3</xdr:col>
          <xdr:colOff>152400</xdr:colOff>
          <xdr:row>49</xdr:row>
          <xdr:rowOff>0</xdr:rowOff>
        </xdr:to>
        <xdr:sp macro="" textlink="">
          <xdr:nvSpPr>
            <xdr:cNvPr id="18632" name="Check Box 200" hidden="1">
              <a:extLst>
                <a:ext uri="{63B3BB69-23CF-44E3-9099-C40C66FF867C}">
                  <a14:compatExt spid="_x0000_s18632"/>
                </a:ext>
                <a:ext uri="{FF2B5EF4-FFF2-40B4-BE49-F238E27FC236}">
                  <a16:creationId xmlns:a16="http://schemas.microsoft.com/office/drawing/2014/main" id="{00000000-0008-0000-00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45</xdr:row>
          <xdr:rowOff>219075</xdr:rowOff>
        </xdr:from>
        <xdr:to>
          <xdr:col>15</xdr:col>
          <xdr:colOff>180975</xdr:colOff>
          <xdr:row>46</xdr:row>
          <xdr:rowOff>219075</xdr:rowOff>
        </xdr:to>
        <xdr:sp macro="" textlink="">
          <xdr:nvSpPr>
            <xdr:cNvPr id="18633" name="Check Box 201" hidden="1">
              <a:extLst>
                <a:ext uri="{63B3BB69-23CF-44E3-9099-C40C66FF867C}">
                  <a14:compatExt spid="_x0000_s18633"/>
                </a:ext>
                <a:ext uri="{FF2B5EF4-FFF2-40B4-BE49-F238E27FC236}">
                  <a16:creationId xmlns:a16="http://schemas.microsoft.com/office/drawing/2014/main" id="{00000000-0008-0000-00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46</xdr:row>
          <xdr:rowOff>228600</xdr:rowOff>
        </xdr:from>
        <xdr:to>
          <xdr:col>15</xdr:col>
          <xdr:colOff>180975</xdr:colOff>
          <xdr:row>47</xdr:row>
          <xdr:rowOff>228600</xdr:rowOff>
        </xdr:to>
        <xdr:sp macro="" textlink="">
          <xdr:nvSpPr>
            <xdr:cNvPr id="18634" name="Check Box 202" hidden="1">
              <a:extLst>
                <a:ext uri="{63B3BB69-23CF-44E3-9099-C40C66FF867C}">
                  <a14:compatExt spid="_x0000_s18634"/>
                </a:ext>
                <a:ext uri="{FF2B5EF4-FFF2-40B4-BE49-F238E27FC236}">
                  <a16:creationId xmlns:a16="http://schemas.microsoft.com/office/drawing/2014/main" id="{00000000-0008-0000-0000-0000C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48</xdr:row>
          <xdr:rowOff>0</xdr:rowOff>
        </xdr:from>
        <xdr:to>
          <xdr:col>15</xdr:col>
          <xdr:colOff>180975</xdr:colOff>
          <xdr:row>49</xdr:row>
          <xdr:rowOff>0</xdr:rowOff>
        </xdr:to>
        <xdr:sp macro="" textlink="">
          <xdr:nvSpPr>
            <xdr:cNvPr id="18635" name="Check Box 203" hidden="1">
              <a:extLst>
                <a:ext uri="{63B3BB69-23CF-44E3-9099-C40C66FF867C}">
                  <a14:compatExt spid="_x0000_s18635"/>
                </a:ext>
                <a:ext uri="{FF2B5EF4-FFF2-40B4-BE49-F238E27FC236}">
                  <a16:creationId xmlns:a16="http://schemas.microsoft.com/office/drawing/2014/main" id="{00000000-0008-0000-0000-0000C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219075</xdr:rowOff>
        </xdr:from>
        <xdr:to>
          <xdr:col>27</xdr:col>
          <xdr:colOff>180975</xdr:colOff>
          <xdr:row>46</xdr:row>
          <xdr:rowOff>219075</xdr:rowOff>
        </xdr:to>
        <xdr:sp macro="" textlink="">
          <xdr:nvSpPr>
            <xdr:cNvPr id="18636" name="Check Box 204" hidden="1">
              <a:extLst>
                <a:ext uri="{63B3BB69-23CF-44E3-9099-C40C66FF867C}">
                  <a14:compatExt spid="_x0000_s18636"/>
                </a:ext>
                <a:ext uri="{FF2B5EF4-FFF2-40B4-BE49-F238E27FC236}">
                  <a16:creationId xmlns:a16="http://schemas.microsoft.com/office/drawing/2014/main" id="{00000000-0008-0000-0000-0000C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xdr:row>
          <xdr:rowOff>228600</xdr:rowOff>
        </xdr:from>
        <xdr:to>
          <xdr:col>27</xdr:col>
          <xdr:colOff>180975</xdr:colOff>
          <xdr:row>47</xdr:row>
          <xdr:rowOff>228600</xdr:rowOff>
        </xdr:to>
        <xdr:sp macro="" textlink="">
          <xdr:nvSpPr>
            <xdr:cNvPr id="18637" name="Check Box 205" hidden="1">
              <a:extLst>
                <a:ext uri="{63B3BB69-23CF-44E3-9099-C40C66FF867C}">
                  <a14:compatExt spid="_x0000_s18637"/>
                </a:ext>
                <a:ext uri="{FF2B5EF4-FFF2-40B4-BE49-F238E27FC236}">
                  <a16:creationId xmlns:a16="http://schemas.microsoft.com/office/drawing/2014/main" id="{00000000-0008-0000-0000-0000C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48</xdr:row>
          <xdr:rowOff>0</xdr:rowOff>
        </xdr:from>
        <xdr:to>
          <xdr:col>27</xdr:col>
          <xdr:colOff>180975</xdr:colOff>
          <xdr:row>49</xdr:row>
          <xdr:rowOff>0</xdr:rowOff>
        </xdr:to>
        <xdr:sp macro="" textlink="">
          <xdr:nvSpPr>
            <xdr:cNvPr id="18638" name="Check Box 206" hidden="1">
              <a:extLst>
                <a:ext uri="{63B3BB69-23CF-44E3-9099-C40C66FF867C}">
                  <a14:compatExt spid="_x0000_s18638"/>
                </a:ext>
                <a:ext uri="{FF2B5EF4-FFF2-40B4-BE49-F238E27FC236}">
                  <a16:creationId xmlns:a16="http://schemas.microsoft.com/office/drawing/2014/main" id="{00000000-0008-0000-0000-0000C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219075</xdr:rowOff>
        </xdr:from>
        <xdr:to>
          <xdr:col>3</xdr:col>
          <xdr:colOff>152400</xdr:colOff>
          <xdr:row>53</xdr:row>
          <xdr:rowOff>219075</xdr:rowOff>
        </xdr:to>
        <xdr:sp macro="" textlink="">
          <xdr:nvSpPr>
            <xdr:cNvPr id="18639" name="Check Box 207" hidden="1">
              <a:extLst>
                <a:ext uri="{63B3BB69-23CF-44E3-9099-C40C66FF867C}">
                  <a14:compatExt spid="_x0000_s18639"/>
                </a:ext>
                <a:ext uri="{FF2B5EF4-FFF2-40B4-BE49-F238E27FC236}">
                  <a16:creationId xmlns:a16="http://schemas.microsoft.com/office/drawing/2014/main" id="{00000000-0008-0000-0000-0000C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3</xdr:col>
          <xdr:colOff>152400</xdr:colOff>
          <xdr:row>54</xdr:row>
          <xdr:rowOff>228600</xdr:rowOff>
        </xdr:to>
        <xdr:sp macro="" textlink="">
          <xdr:nvSpPr>
            <xdr:cNvPr id="18640" name="Check Box 208" hidden="1">
              <a:extLst>
                <a:ext uri="{63B3BB69-23CF-44E3-9099-C40C66FF867C}">
                  <a14:compatExt spid="_x0000_s18640"/>
                </a:ext>
                <a:ext uri="{FF2B5EF4-FFF2-40B4-BE49-F238E27FC236}">
                  <a16:creationId xmlns:a16="http://schemas.microsoft.com/office/drawing/2014/main" id="{00000000-0008-0000-0000-0000D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52</xdr:row>
          <xdr:rowOff>219075</xdr:rowOff>
        </xdr:from>
        <xdr:to>
          <xdr:col>21</xdr:col>
          <xdr:colOff>171450</xdr:colOff>
          <xdr:row>53</xdr:row>
          <xdr:rowOff>219075</xdr:rowOff>
        </xdr:to>
        <xdr:sp macro="" textlink="">
          <xdr:nvSpPr>
            <xdr:cNvPr id="18641" name="Check Box 209" hidden="1">
              <a:extLst>
                <a:ext uri="{63B3BB69-23CF-44E3-9099-C40C66FF867C}">
                  <a14:compatExt spid="_x0000_s18641"/>
                </a:ext>
                <a:ext uri="{FF2B5EF4-FFF2-40B4-BE49-F238E27FC236}">
                  <a16:creationId xmlns:a16="http://schemas.microsoft.com/office/drawing/2014/main" id="{00000000-0008-0000-0000-0000D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228600</xdr:rowOff>
        </xdr:from>
        <xdr:to>
          <xdr:col>21</xdr:col>
          <xdr:colOff>171450</xdr:colOff>
          <xdr:row>54</xdr:row>
          <xdr:rowOff>228600</xdr:rowOff>
        </xdr:to>
        <xdr:sp macro="" textlink="">
          <xdr:nvSpPr>
            <xdr:cNvPr id="18642" name="Check Box 210" hidden="1">
              <a:extLst>
                <a:ext uri="{63B3BB69-23CF-44E3-9099-C40C66FF867C}">
                  <a14:compatExt spid="_x0000_s18642"/>
                </a:ext>
                <a:ext uri="{FF2B5EF4-FFF2-40B4-BE49-F238E27FC236}">
                  <a16:creationId xmlns:a16="http://schemas.microsoft.com/office/drawing/2014/main" id="{00000000-0008-0000-0000-0000D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59</xdr:row>
          <xdr:rowOff>219075</xdr:rowOff>
        </xdr:from>
        <xdr:to>
          <xdr:col>3</xdr:col>
          <xdr:colOff>152400</xdr:colOff>
          <xdr:row>60</xdr:row>
          <xdr:rowOff>219075</xdr:rowOff>
        </xdr:to>
        <xdr:sp macro="" textlink="">
          <xdr:nvSpPr>
            <xdr:cNvPr id="18643" name="Check Box 211" hidden="1">
              <a:extLst>
                <a:ext uri="{63B3BB69-23CF-44E3-9099-C40C66FF867C}">
                  <a14:compatExt spid="_x0000_s18643"/>
                </a:ext>
                <a:ext uri="{FF2B5EF4-FFF2-40B4-BE49-F238E27FC236}">
                  <a16:creationId xmlns:a16="http://schemas.microsoft.com/office/drawing/2014/main" id="{00000000-0008-0000-0000-0000D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228600</xdr:rowOff>
        </xdr:from>
        <xdr:to>
          <xdr:col>3</xdr:col>
          <xdr:colOff>152400</xdr:colOff>
          <xdr:row>61</xdr:row>
          <xdr:rowOff>228600</xdr:rowOff>
        </xdr:to>
        <xdr:sp macro="" textlink="">
          <xdr:nvSpPr>
            <xdr:cNvPr id="18644" name="Check Box 212" hidden="1">
              <a:extLst>
                <a:ext uri="{63B3BB69-23CF-44E3-9099-C40C66FF867C}">
                  <a14:compatExt spid="_x0000_s18644"/>
                </a:ext>
                <a:ext uri="{FF2B5EF4-FFF2-40B4-BE49-F238E27FC236}">
                  <a16:creationId xmlns:a16="http://schemas.microsoft.com/office/drawing/2014/main" id="{00000000-0008-0000-0000-0000D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228600</xdr:rowOff>
        </xdr:from>
        <xdr:to>
          <xdr:col>3</xdr:col>
          <xdr:colOff>152400</xdr:colOff>
          <xdr:row>62</xdr:row>
          <xdr:rowOff>228600</xdr:rowOff>
        </xdr:to>
        <xdr:sp macro="" textlink="">
          <xdr:nvSpPr>
            <xdr:cNvPr id="18645" name="Check Box 213" hidden="1">
              <a:extLst>
                <a:ext uri="{63B3BB69-23CF-44E3-9099-C40C66FF867C}">
                  <a14:compatExt spid="_x0000_s18645"/>
                </a:ext>
                <a:ext uri="{FF2B5EF4-FFF2-40B4-BE49-F238E27FC236}">
                  <a16:creationId xmlns:a16="http://schemas.microsoft.com/office/drawing/2014/main" id="{00000000-0008-0000-0000-0000D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228600</xdr:rowOff>
        </xdr:from>
        <xdr:to>
          <xdr:col>21</xdr:col>
          <xdr:colOff>171450</xdr:colOff>
          <xdr:row>58</xdr:row>
          <xdr:rowOff>228600</xdr:rowOff>
        </xdr:to>
        <xdr:sp macro="" textlink="">
          <xdr:nvSpPr>
            <xdr:cNvPr id="18646" name="Check Box 214" hidden="1">
              <a:extLst>
                <a:ext uri="{63B3BB69-23CF-44E3-9099-C40C66FF867C}">
                  <a14:compatExt spid="_x0000_s18646"/>
                </a:ext>
                <a:ext uri="{FF2B5EF4-FFF2-40B4-BE49-F238E27FC236}">
                  <a16:creationId xmlns:a16="http://schemas.microsoft.com/office/drawing/2014/main" id="{00000000-0008-0000-0000-0000D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58</xdr:row>
          <xdr:rowOff>228600</xdr:rowOff>
        </xdr:from>
        <xdr:to>
          <xdr:col>21</xdr:col>
          <xdr:colOff>171450</xdr:colOff>
          <xdr:row>59</xdr:row>
          <xdr:rowOff>228600</xdr:rowOff>
        </xdr:to>
        <xdr:sp macro="" textlink="">
          <xdr:nvSpPr>
            <xdr:cNvPr id="18647" name="Check Box 215" hidden="1">
              <a:extLst>
                <a:ext uri="{63B3BB69-23CF-44E3-9099-C40C66FF867C}">
                  <a14:compatExt spid="_x0000_s18647"/>
                </a:ext>
                <a:ext uri="{FF2B5EF4-FFF2-40B4-BE49-F238E27FC236}">
                  <a16:creationId xmlns:a16="http://schemas.microsoft.com/office/drawing/2014/main" id="{00000000-0008-0000-0000-0000D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59</xdr:row>
          <xdr:rowOff>219075</xdr:rowOff>
        </xdr:from>
        <xdr:to>
          <xdr:col>21</xdr:col>
          <xdr:colOff>171450</xdr:colOff>
          <xdr:row>60</xdr:row>
          <xdr:rowOff>219075</xdr:rowOff>
        </xdr:to>
        <xdr:sp macro="" textlink="">
          <xdr:nvSpPr>
            <xdr:cNvPr id="18648" name="Check Box 216" hidden="1">
              <a:extLst>
                <a:ext uri="{63B3BB69-23CF-44E3-9099-C40C66FF867C}">
                  <a14:compatExt spid="_x0000_s18648"/>
                </a:ext>
                <a:ext uri="{FF2B5EF4-FFF2-40B4-BE49-F238E27FC236}">
                  <a16:creationId xmlns:a16="http://schemas.microsoft.com/office/drawing/2014/main" id="{00000000-0008-0000-0000-0000D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60</xdr:row>
          <xdr:rowOff>228600</xdr:rowOff>
        </xdr:from>
        <xdr:to>
          <xdr:col>21</xdr:col>
          <xdr:colOff>171450</xdr:colOff>
          <xdr:row>61</xdr:row>
          <xdr:rowOff>228600</xdr:rowOff>
        </xdr:to>
        <xdr:sp macro="" textlink="">
          <xdr:nvSpPr>
            <xdr:cNvPr id="18649" name="Check Box 217" hidden="1">
              <a:extLst>
                <a:ext uri="{63B3BB69-23CF-44E3-9099-C40C66FF867C}">
                  <a14:compatExt spid="_x0000_s18649"/>
                </a:ext>
                <a:ext uri="{FF2B5EF4-FFF2-40B4-BE49-F238E27FC236}">
                  <a16:creationId xmlns:a16="http://schemas.microsoft.com/office/drawing/2014/main" id="{00000000-0008-0000-0000-0000D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61</xdr:row>
          <xdr:rowOff>228600</xdr:rowOff>
        </xdr:from>
        <xdr:to>
          <xdr:col>21</xdr:col>
          <xdr:colOff>171450</xdr:colOff>
          <xdr:row>62</xdr:row>
          <xdr:rowOff>228600</xdr:rowOff>
        </xdr:to>
        <xdr:sp macro="" textlink="">
          <xdr:nvSpPr>
            <xdr:cNvPr id="18650" name="Check Box 218" hidden="1">
              <a:extLst>
                <a:ext uri="{63B3BB69-23CF-44E3-9099-C40C66FF867C}">
                  <a14:compatExt spid="_x0000_s18650"/>
                </a:ext>
                <a:ext uri="{FF2B5EF4-FFF2-40B4-BE49-F238E27FC236}">
                  <a16:creationId xmlns:a16="http://schemas.microsoft.com/office/drawing/2014/main" id="{00000000-0008-0000-0000-0000D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219075</xdr:rowOff>
        </xdr:from>
        <xdr:to>
          <xdr:col>3</xdr:col>
          <xdr:colOff>152400</xdr:colOff>
          <xdr:row>64</xdr:row>
          <xdr:rowOff>219075</xdr:rowOff>
        </xdr:to>
        <xdr:sp macro="" textlink="">
          <xdr:nvSpPr>
            <xdr:cNvPr id="18651" name="Check Box 219" hidden="1">
              <a:extLst>
                <a:ext uri="{63B3BB69-23CF-44E3-9099-C40C66FF867C}">
                  <a14:compatExt spid="_x0000_s18651"/>
                </a:ext>
                <a:ext uri="{FF2B5EF4-FFF2-40B4-BE49-F238E27FC236}">
                  <a16:creationId xmlns:a16="http://schemas.microsoft.com/office/drawing/2014/main" id="{00000000-0008-0000-0000-0000D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228600</xdr:rowOff>
        </xdr:from>
        <xdr:to>
          <xdr:col>3</xdr:col>
          <xdr:colOff>152400</xdr:colOff>
          <xdr:row>65</xdr:row>
          <xdr:rowOff>228600</xdr:rowOff>
        </xdr:to>
        <xdr:sp macro="" textlink="">
          <xdr:nvSpPr>
            <xdr:cNvPr id="18652" name="Check Box 220" hidden="1">
              <a:extLst>
                <a:ext uri="{63B3BB69-23CF-44E3-9099-C40C66FF867C}">
                  <a14:compatExt spid="_x0000_s18652"/>
                </a:ext>
                <a:ext uri="{FF2B5EF4-FFF2-40B4-BE49-F238E27FC236}">
                  <a16:creationId xmlns:a16="http://schemas.microsoft.com/office/drawing/2014/main" id="{00000000-0008-0000-0000-0000D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63</xdr:row>
          <xdr:rowOff>219075</xdr:rowOff>
        </xdr:from>
        <xdr:to>
          <xdr:col>21</xdr:col>
          <xdr:colOff>171450</xdr:colOff>
          <xdr:row>64</xdr:row>
          <xdr:rowOff>219075</xdr:rowOff>
        </xdr:to>
        <xdr:sp macro="" textlink="">
          <xdr:nvSpPr>
            <xdr:cNvPr id="18653" name="Check Box 221" hidden="1">
              <a:extLst>
                <a:ext uri="{63B3BB69-23CF-44E3-9099-C40C66FF867C}">
                  <a14:compatExt spid="_x0000_s18653"/>
                </a:ext>
                <a:ext uri="{FF2B5EF4-FFF2-40B4-BE49-F238E27FC236}">
                  <a16:creationId xmlns:a16="http://schemas.microsoft.com/office/drawing/2014/main" id="{00000000-0008-0000-0000-0000D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64</xdr:row>
          <xdr:rowOff>228600</xdr:rowOff>
        </xdr:from>
        <xdr:to>
          <xdr:col>21</xdr:col>
          <xdr:colOff>171450</xdr:colOff>
          <xdr:row>65</xdr:row>
          <xdr:rowOff>228600</xdr:rowOff>
        </xdr:to>
        <xdr:sp macro="" textlink="">
          <xdr:nvSpPr>
            <xdr:cNvPr id="18654" name="Check Box 222" hidden="1">
              <a:extLst>
                <a:ext uri="{63B3BB69-23CF-44E3-9099-C40C66FF867C}">
                  <a14:compatExt spid="_x0000_s18654"/>
                </a:ext>
                <a:ext uri="{FF2B5EF4-FFF2-40B4-BE49-F238E27FC236}">
                  <a16:creationId xmlns:a16="http://schemas.microsoft.com/office/drawing/2014/main" id="{00000000-0008-0000-0000-0000D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228600</xdr:rowOff>
        </xdr:from>
        <xdr:to>
          <xdr:col>3</xdr:col>
          <xdr:colOff>152400</xdr:colOff>
          <xdr:row>67</xdr:row>
          <xdr:rowOff>228600</xdr:rowOff>
        </xdr:to>
        <xdr:sp macro="" textlink="">
          <xdr:nvSpPr>
            <xdr:cNvPr id="18655" name="Check Box 223" hidden="1">
              <a:extLst>
                <a:ext uri="{63B3BB69-23CF-44E3-9099-C40C66FF867C}">
                  <a14:compatExt spid="_x0000_s18655"/>
                </a:ext>
                <a:ext uri="{FF2B5EF4-FFF2-40B4-BE49-F238E27FC236}">
                  <a16:creationId xmlns:a16="http://schemas.microsoft.com/office/drawing/2014/main" id="{00000000-0008-0000-0000-0000D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228600</xdr:rowOff>
        </xdr:from>
        <xdr:to>
          <xdr:col>3</xdr:col>
          <xdr:colOff>152400</xdr:colOff>
          <xdr:row>68</xdr:row>
          <xdr:rowOff>228600</xdr:rowOff>
        </xdr:to>
        <xdr:sp macro="" textlink="">
          <xdr:nvSpPr>
            <xdr:cNvPr id="18656" name="Check Box 224" hidden="1">
              <a:extLst>
                <a:ext uri="{63B3BB69-23CF-44E3-9099-C40C66FF867C}">
                  <a14:compatExt spid="_x0000_s18656"/>
                </a:ext>
                <a:ext uri="{FF2B5EF4-FFF2-40B4-BE49-F238E27FC236}">
                  <a16:creationId xmlns:a16="http://schemas.microsoft.com/office/drawing/2014/main" id="{00000000-0008-0000-0000-0000E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219075</xdr:rowOff>
        </xdr:from>
        <xdr:to>
          <xdr:col>3</xdr:col>
          <xdr:colOff>152400</xdr:colOff>
          <xdr:row>69</xdr:row>
          <xdr:rowOff>219075</xdr:rowOff>
        </xdr:to>
        <xdr:sp macro="" textlink="">
          <xdr:nvSpPr>
            <xdr:cNvPr id="18657" name="Check Box 225" hidden="1">
              <a:extLst>
                <a:ext uri="{63B3BB69-23CF-44E3-9099-C40C66FF867C}">
                  <a14:compatExt spid="_x0000_s18657"/>
                </a:ext>
                <a:ext uri="{FF2B5EF4-FFF2-40B4-BE49-F238E27FC236}">
                  <a16:creationId xmlns:a16="http://schemas.microsoft.com/office/drawing/2014/main" id="{00000000-0008-0000-0000-0000E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228600</xdr:rowOff>
        </xdr:from>
        <xdr:to>
          <xdr:col>3</xdr:col>
          <xdr:colOff>152400</xdr:colOff>
          <xdr:row>70</xdr:row>
          <xdr:rowOff>228600</xdr:rowOff>
        </xdr:to>
        <xdr:sp macro="" textlink="">
          <xdr:nvSpPr>
            <xdr:cNvPr id="18658" name="Check Box 226" hidden="1">
              <a:extLst>
                <a:ext uri="{63B3BB69-23CF-44E3-9099-C40C66FF867C}">
                  <a14:compatExt spid="_x0000_s18658"/>
                </a:ext>
                <a:ext uri="{FF2B5EF4-FFF2-40B4-BE49-F238E27FC236}">
                  <a16:creationId xmlns:a16="http://schemas.microsoft.com/office/drawing/2014/main" id="{00000000-0008-0000-0000-0000E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xdr:row>
          <xdr:rowOff>219075</xdr:rowOff>
        </xdr:from>
        <xdr:to>
          <xdr:col>3</xdr:col>
          <xdr:colOff>152400</xdr:colOff>
          <xdr:row>71</xdr:row>
          <xdr:rowOff>219075</xdr:rowOff>
        </xdr:to>
        <xdr:sp macro="" textlink="">
          <xdr:nvSpPr>
            <xdr:cNvPr id="18659" name="Check Box 227" hidden="1">
              <a:extLst>
                <a:ext uri="{63B3BB69-23CF-44E3-9099-C40C66FF867C}">
                  <a14:compatExt spid="_x0000_s18659"/>
                </a:ext>
                <a:ext uri="{FF2B5EF4-FFF2-40B4-BE49-F238E27FC236}">
                  <a16:creationId xmlns:a16="http://schemas.microsoft.com/office/drawing/2014/main" id="{00000000-0008-0000-0000-0000E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71</xdr:row>
          <xdr:rowOff>228600</xdr:rowOff>
        </xdr:from>
        <xdr:to>
          <xdr:col>3</xdr:col>
          <xdr:colOff>152400</xdr:colOff>
          <xdr:row>72</xdr:row>
          <xdr:rowOff>228600</xdr:rowOff>
        </xdr:to>
        <xdr:sp macro="" textlink="">
          <xdr:nvSpPr>
            <xdr:cNvPr id="18660" name="Check Box 228" hidden="1">
              <a:extLst>
                <a:ext uri="{63B3BB69-23CF-44E3-9099-C40C66FF867C}">
                  <a14:compatExt spid="_x0000_s18660"/>
                </a:ext>
                <a:ext uri="{FF2B5EF4-FFF2-40B4-BE49-F238E27FC236}">
                  <a16:creationId xmlns:a16="http://schemas.microsoft.com/office/drawing/2014/main" id="{00000000-0008-0000-0000-0000E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66</xdr:row>
          <xdr:rowOff>228600</xdr:rowOff>
        </xdr:from>
        <xdr:to>
          <xdr:col>21</xdr:col>
          <xdr:colOff>171450</xdr:colOff>
          <xdr:row>67</xdr:row>
          <xdr:rowOff>228600</xdr:rowOff>
        </xdr:to>
        <xdr:sp macro="" textlink="">
          <xdr:nvSpPr>
            <xdr:cNvPr id="18661" name="Check Box 229" hidden="1">
              <a:extLst>
                <a:ext uri="{63B3BB69-23CF-44E3-9099-C40C66FF867C}">
                  <a14:compatExt spid="_x0000_s18661"/>
                </a:ext>
                <a:ext uri="{FF2B5EF4-FFF2-40B4-BE49-F238E27FC236}">
                  <a16:creationId xmlns:a16="http://schemas.microsoft.com/office/drawing/2014/main" id="{00000000-0008-0000-0000-0000E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228600</xdr:rowOff>
        </xdr:from>
        <xdr:to>
          <xdr:col>21</xdr:col>
          <xdr:colOff>171450</xdr:colOff>
          <xdr:row>68</xdr:row>
          <xdr:rowOff>228600</xdr:rowOff>
        </xdr:to>
        <xdr:sp macro="" textlink="">
          <xdr:nvSpPr>
            <xdr:cNvPr id="18662" name="Check Box 230" hidden="1">
              <a:extLst>
                <a:ext uri="{63B3BB69-23CF-44E3-9099-C40C66FF867C}">
                  <a14:compatExt spid="_x0000_s18662"/>
                </a:ext>
                <a:ext uri="{FF2B5EF4-FFF2-40B4-BE49-F238E27FC236}">
                  <a16:creationId xmlns:a16="http://schemas.microsoft.com/office/drawing/2014/main" id="{00000000-0008-0000-0000-0000E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219075</xdr:rowOff>
        </xdr:from>
        <xdr:to>
          <xdr:col>21</xdr:col>
          <xdr:colOff>171450</xdr:colOff>
          <xdr:row>69</xdr:row>
          <xdr:rowOff>219075</xdr:rowOff>
        </xdr:to>
        <xdr:sp macro="" textlink="">
          <xdr:nvSpPr>
            <xdr:cNvPr id="18663" name="Check Box 231" hidden="1">
              <a:extLst>
                <a:ext uri="{63B3BB69-23CF-44E3-9099-C40C66FF867C}">
                  <a14:compatExt spid="_x0000_s18663"/>
                </a:ext>
                <a:ext uri="{FF2B5EF4-FFF2-40B4-BE49-F238E27FC236}">
                  <a16:creationId xmlns:a16="http://schemas.microsoft.com/office/drawing/2014/main" id="{00000000-0008-0000-0000-0000E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228600</xdr:rowOff>
        </xdr:from>
        <xdr:to>
          <xdr:col>21</xdr:col>
          <xdr:colOff>171450</xdr:colOff>
          <xdr:row>70</xdr:row>
          <xdr:rowOff>228600</xdr:rowOff>
        </xdr:to>
        <xdr:sp macro="" textlink="">
          <xdr:nvSpPr>
            <xdr:cNvPr id="18664" name="Check Box 232" hidden="1">
              <a:extLst>
                <a:ext uri="{63B3BB69-23CF-44E3-9099-C40C66FF867C}">
                  <a14:compatExt spid="_x0000_s18664"/>
                </a:ext>
                <a:ext uri="{FF2B5EF4-FFF2-40B4-BE49-F238E27FC236}">
                  <a16:creationId xmlns:a16="http://schemas.microsoft.com/office/drawing/2014/main" id="{00000000-0008-0000-0000-0000E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219075</xdr:rowOff>
        </xdr:from>
        <xdr:to>
          <xdr:col>21</xdr:col>
          <xdr:colOff>171450</xdr:colOff>
          <xdr:row>71</xdr:row>
          <xdr:rowOff>219075</xdr:rowOff>
        </xdr:to>
        <xdr:sp macro="" textlink="">
          <xdr:nvSpPr>
            <xdr:cNvPr id="18665" name="Check Box 233" hidden="1">
              <a:extLst>
                <a:ext uri="{63B3BB69-23CF-44E3-9099-C40C66FF867C}">
                  <a14:compatExt spid="_x0000_s18665"/>
                </a:ext>
                <a:ext uri="{FF2B5EF4-FFF2-40B4-BE49-F238E27FC236}">
                  <a16:creationId xmlns:a16="http://schemas.microsoft.com/office/drawing/2014/main" id="{00000000-0008-0000-0000-0000E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228600</xdr:rowOff>
        </xdr:from>
        <xdr:to>
          <xdr:col>21</xdr:col>
          <xdr:colOff>171450</xdr:colOff>
          <xdr:row>72</xdr:row>
          <xdr:rowOff>228600</xdr:rowOff>
        </xdr:to>
        <xdr:sp macro="" textlink="">
          <xdr:nvSpPr>
            <xdr:cNvPr id="18666" name="Check Box 234" hidden="1">
              <a:extLst>
                <a:ext uri="{63B3BB69-23CF-44E3-9099-C40C66FF867C}">
                  <a14:compatExt spid="_x0000_s18666"/>
                </a:ext>
                <a:ext uri="{FF2B5EF4-FFF2-40B4-BE49-F238E27FC236}">
                  <a16:creationId xmlns:a16="http://schemas.microsoft.com/office/drawing/2014/main" id="{00000000-0008-0000-0000-0000E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228600</xdr:rowOff>
        </xdr:from>
        <xdr:to>
          <xdr:col>3</xdr:col>
          <xdr:colOff>152400</xdr:colOff>
          <xdr:row>74</xdr:row>
          <xdr:rowOff>228600</xdr:rowOff>
        </xdr:to>
        <xdr:sp macro="" textlink="">
          <xdr:nvSpPr>
            <xdr:cNvPr id="18667" name="Check Box 235" hidden="1">
              <a:extLst>
                <a:ext uri="{63B3BB69-23CF-44E3-9099-C40C66FF867C}">
                  <a14:compatExt spid="_x0000_s18667"/>
                </a:ext>
                <a:ext uri="{FF2B5EF4-FFF2-40B4-BE49-F238E27FC236}">
                  <a16:creationId xmlns:a16="http://schemas.microsoft.com/office/drawing/2014/main" id="{00000000-0008-0000-0000-0000E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219075</xdr:rowOff>
        </xdr:from>
        <xdr:to>
          <xdr:col>3</xdr:col>
          <xdr:colOff>152400</xdr:colOff>
          <xdr:row>75</xdr:row>
          <xdr:rowOff>219075</xdr:rowOff>
        </xdr:to>
        <xdr:sp macro="" textlink="">
          <xdr:nvSpPr>
            <xdr:cNvPr id="18668" name="Check Box 236" hidden="1">
              <a:extLst>
                <a:ext uri="{63B3BB69-23CF-44E3-9099-C40C66FF867C}">
                  <a14:compatExt spid="_x0000_s18668"/>
                </a:ext>
                <a:ext uri="{FF2B5EF4-FFF2-40B4-BE49-F238E27FC236}">
                  <a16:creationId xmlns:a16="http://schemas.microsoft.com/office/drawing/2014/main" id="{00000000-0008-0000-0000-0000E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219075</xdr:rowOff>
        </xdr:from>
        <xdr:to>
          <xdr:col>3</xdr:col>
          <xdr:colOff>152400</xdr:colOff>
          <xdr:row>76</xdr:row>
          <xdr:rowOff>219075</xdr:rowOff>
        </xdr:to>
        <xdr:sp macro="" textlink="">
          <xdr:nvSpPr>
            <xdr:cNvPr id="18669" name="Check Box 237" hidden="1">
              <a:extLst>
                <a:ext uri="{63B3BB69-23CF-44E3-9099-C40C66FF867C}">
                  <a14:compatExt spid="_x0000_s18669"/>
                </a:ext>
                <a:ext uri="{FF2B5EF4-FFF2-40B4-BE49-F238E27FC236}">
                  <a16:creationId xmlns:a16="http://schemas.microsoft.com/office/drawing/2014/main" id="{00000000-0008-0000-0000-0000E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219075</xdr:rowOff>
        </xdr:from>
        <xdr:to>
          <xdr:col>3</xdr:col>
          <xdr:colOff>152400</xdr:colOff>
          <xdr:row>77</xdr:row>
          <xdr:rowOff>219075</xdr:rowOff>
        </xdr:to>
        <xdr:sp macro="" textlink="">
          <xdr:nvSpPr>
            <xdr:cNvPr id="18670" name="Check Box 238" hidden="1">
              <a:extLst>
                <a:ext uri="{63B3BB69-23CF-44E3-9099-C40C66FF867C}">
                  <a14:compatExt spid="_x0000_s18670"/>
                </a:ext>
                <a:ext uri="{FF2B5EF4-FFF2-40B4-BE49-F238E27FC236}">
                  <a16:creationId xmlns:a16="http://schemas.microsoft.com/office/drawing/2014/main" id="{00000000-0008-0000-0000-0000E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77</xdr:row>
          <xdr:rowOff>219075</xdr:rowOff>
        </xdr:from>
        <xdr:to>
          <xdr:col>3</xdr:col>
          <xdr:colOff>152400</xdr:colOff>
          <xdr:row>78</xdr:row>
          <xdr:rowOff>219075</xdr:rowOff>
        </xdr:to>
        <xdr:sp macro="" textlink="">
          <xdr:nvSpPr>
            <xdr:cNvPr id="18671" name="Check Box 239" hidden="1">
              <a:extLst>
                <a:ext uri="{63B3BB69-23CF-44E3-9099-C40C66FF867C}">
                  <a14:compatExt spid="_x0000_s18671"/>
                </a:ext>
                <a:ext uri="{FF2B5EF4-FFF2-40B4-BE49-F238E27FC236}">
                  <a16:creationId xmlns:a16="http://schemas.microsoft.com/office/drawing/2014/main" id="{00000000-0008-0000-0000-0000E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219075</xdr:rowOff>
        </xdr:from>
        <xdr:to>
          <xdr:col>3</xdr:col>
          <xdr:colOff>152400</xdr:colOff>
          <xdr:row>79</xdr:row>
          <xdr:rowOff>219075</xdr:rowOff>
        </xdr:to>
        <xdr:sp macro="" textlink="">
          <xdr:nvSpPr>
            <xdr:cNvPr id="18672" name="Check Box 240" hidden="1">
              <a:extLst>
                <a:ext uri="{63B3BB69-23CF-44E3-9099-C40C66FF867C}">
                  <a14:compatExt spid="_x0000_s18672"/>
                </a:ext>
                <a:ext uri="{FF2B5EF4-FFF2-40B4-BE49-F238E27FC236}">
                  <a16:creationId xmlns:a16="http://schemas.microsoft.com/office/drawing/2014/main" id="{00000000-0008-0000-0000-0000F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228600</xdr:rowOff>
        </xdr:from>
        <xdr:to>
          <xdr:col>3</xdr:col>
          <xdr:colOff>152400</xdr:colOff>
          <xdr:row>80</xdr:row>
          <xdr:rowOff>228600</xdr:rowOff>
        </xdr:to>
        <xdr:sp macro="" textlink="">
          <xdr:nvSpPr>
            <xdr:cNvPr id="18673" name="Check Box 241" hidden="1">
              <a:extLst>
                <a:ext uri="{63B3BB69-23CF-44E3-9099-C40C66FF867C}">
                  <a14:compatExt spid="_x0000_s18673"/>
                </a:ext>
                <a:ext uri="{FF2B5EF4-FFF2-40B4-BE49-F238E27FC236}">
                  <a16:creationId xmlns:a16="http://schemas.microsoft.com/office/drawing/2014/main" id="{00000000-0008-0000-0000-0000F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80</xdr:row>
          <xdr:rowOff>228600</xdr:rowOff>
        </xdr:from>
        <xdr:to>
          <xdr:col>3</xdr:col>
          <xdr:colOff>152400</xdr:colOff>
          <xdr:row>81</xdr:row>
          <xdr:rowOff>228600</xdr:rowOff>
        </xdr:to>
        <xdr:sp macro="" textlink="">
          <xdr:nvSpPr>
            <xdr:cNvPr id="18674" name="Check Box 242" hidden="1">
              <a:extLst>
                <a:ext uri="{63B3BB69-23CF-44E3-9099-C40C66FF867C}">
                  <a14:compatExt spid="_x0000_s18674"/>
                </a:ext>
                <a:ext uri="{FF2B5EF4-FFF2-40B4-BE49-F238E27FC236}">
                  <a16:creationId xmlns:a16="http://schemas.microsoft.com/office/drawing/2014/main" id="{00000000-0008-0000-0000-0000F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81</xdr:row>
          <xdr:rowOff>219075</xdr:rowOff>
        </xdr:from>
        <xdr:to>
          <xdr:col>3</xdr:col>
          <xdr:colOff>152400</xdr:colOff>
          <xdr:row>82</xdr:row>
          <xdr:rowOff>219075</xdr:rowOff>
        </xdr:to>
        <xdr:sp macro="" textlink="">
          <xdr:nvSpPr>
            <xdr:cNvPr id="18675" name="Check Box 243" hidden="1">
              <a:extLst>
                <a:ext uri="{63B3BB69-23CF-44E3-9099-C40C66FF867C}">
                  <a14:compatExt spid="_x0000_s18675"/>
                </a:ext>
                <a:ext uri="{FF2B5EF4-FFF2-40B4-BE49-F238E27FC236}">
                  <a16:creationId xmlns:a16="http://schemas.microsoft.com/office/drawing/2014/main" id="{00000000-0008-0000-0000-0000F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82</xdr:row>
          <xdr:rowOff>228600</xdr:rowOff>
        </xdr:from>
        <xdr:to>
          <xdr:col>3</xdr:col>
          <xdr:colOff>152400</xdr:colOff>
          <xdr:row>83</xdr:row>
          <xdr:rowOff>228600</xdr:rowOff>
        </xdr:to>
        <xdr:sp macro="" textlink="">
          <xdr:nvSpPr>
            <xdr:cNvPr id="18676" name="Check Box 244" hidden="1">
              <a:extLst>
                <a:ext uri="{63B3BB69-23CF-44E3-9099-C40C66FF867C}">
                  <a14:compatExt spid="_x0000_s18676"/>
                </a:ext>
                <a:ext uri="{FF2B5EF4-FFF2-40B4-BE49-F238E27FC236}">
                  <a16:creationId xmlns:a16="http://schemas.microsoft.com/office/drawing/2014/main" id="{00000000-0008-0000-0000-0000F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228600</xdr:rowOff>
        </xdr:from>
        <xdr:to>
          <xdr:col>21</xdr:col>
          <xdr:colOff>171450</xdr:colOff>
          <xdr:row>74</xdr:row>
          <xdr:rowOff>228600</xdr:rowOff>
        </xdr:to>
        <xdr:sp macro="" textlink="">
          <xdr:nvSpPr>
            <xdr:cNvPr id="18677" name="Check Box 245" hidden="1">
              <a:extLst>
                <a:ext uri="{63B3BB69-23CF-44E3-9099-C40C66FF867C}">
                  <a14:compatExt spid="_x0000_s18677"/>
                </a:ext>
                <a:ext uri="{FF2B5EF4-FFF2-40B4-BE49-F238E27FC236}">
                  <a16:creationId xmlns:a16="http://schemas.microsoft.com/office/drawing/2014/main" id="{00000000-0008-0000-0000-0000F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74</xdr:row>
          <xdr:rowOff>219075</xdr:rowOff>
        </xdr:from>
        <xdr:to>
          <xdr:col>21</xdr:col>
          <xdr:colOff>171450</xdr:colOff>
          <xdr:row>75</xdr:row>
          <xdr:rowOff>219075</xdr:rowOff>
        </xdr:to>
        <xdr:sp macro="" textlink="">
          <xdr:nvSpPr>
            <xdr:cNvPr id="18678" name="Check Box 246" hidden="1">
              <a:extLst>
                <a:ext uri="{63B3BB69-23CF-44E3-9099-C40C66FF867C}">
                  <a14:compatExt spid="_x0000_s18678"/>
                </a:ext>
                <a:ext uri="{FF2B5EF4-FFF2-40B4-BE49-F238E27FC236}">
                  <a16:creationId xmlns:a16="http://schemas.microsoft.com/office/drawing/2014/main" id="{00000000-0008-0000-0000-0000F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219075</xdr:rowOff>
        </xdr:from>
        <xdr:to>
          <xdr:col>21</xdr:col>
          <xdr:colOff>171450</xdr:colOff>
          <xdr:row>76</xdr:row>
          <xdr:rowOff>219075</xdr:rowOff>
        </xdr:to>
        <xdr:sp macro="" textlink="">
          <xdr:nvSpPr>
            <xdr:cNvPr id="18679" name="Check Box 247" hidden="1">
              <a:extLst>
                <a:ext uri="{63B3BB69-23CF-44E3-9099-C40C66FF867C}">
                  <a14:compatExt spid="_x0000_s18679"/>
                </a:ext>
                <a:ext uri="{FF2B5EF4-FFF2-40B4-BE49-F238E27FC236}">
                  <a16:creationId xmlns:a16="http://schemas.microsoft.com/office/drawing/2014/main" id="{00000000-0008-0000-0000-0000F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76</xdr:row>
          <xdr:rowOff>219075</xdr:rowOff>
        </xdr:from>
        <xdr:to>
          <xdr:col>21</xdr:col>
          <xdr:colOff>171450</xdr:colOff>
          <xdr:row>77</xdr:row>
          <xdr:rowOff>219075</xdr:rowOff>
        </xdr:to>
        <xdr:sp macro="" textlink="">
          <xdr:nvSpPr>
            <xdr:cNvPr id="18680" name="Check Box 248" hidden="1">
              <a:extLst>
                <a:ext uri="{63B3BB69-23CF-44E3-9099-C40C66FF867C}">
                  <a14:compatExt spid="_x0000_s18680"/>
                </a:ext>
                <a:ext uri="{FF2B5EF4-FFF2-40B4-BE49-F238E27FC236}">
                  <a16:creationId xmlns:a16="http://schemas.microsoft.com/office/drawing/2014/main" id="{00000000-0008-0000-0000-0000F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219075</xdr:rowOff>
        </xdr:from>
        <xdr:to>
          <xdr:col>21</xdr:col>
          <xdr:colOff>171450</xdr:colOff>
          <xdr:row>78</xdr:row>
          <xdr:rowOff>219075</xdr:rowOff>
        </xdr:to>
        <xdr:sp macro="" textlink="">
          <xdr:nvSpPr>
            <xdr:cNvPr id="18681" name="Check Box 249" hidden="1">
              <a:extLst>
                <a:ext uri="{63B3BB69-23CF-44E3-9099-C40C66FF867C}">
                  <a14:compatExt spid="_x0000_s18681"/>
                </a:ext>
                <a:ext uri="{FF2B5EF4-FFF2-40B4-BE49-F238E27FC236}">
                  <a16:creationId xmlns:a16="http://schemas.microsoft.com/office/drawing/2014/main" id="{00000000-0008-0000-0000-0000F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219075</xdr:rowOff>
        </xdr:from>
        <xdr:to>
          <xdr:col>21</xdr:col>
          <xdr:colOff>171450</xdr:colOff>
          <xdr:row>79</xdr:row>
          <xdr:rowOff>219075</xdr:rowOff>
        </xdr:to>
        <xdr:sp macro="" textlink="">
          <xdr:nvSpPr>
            <xdr:cNvPr id="18682" name="Check Box 250" hidden="1">
              <a:extLst>
                <a:ext uri="{63B3BB69-23CF-44E3-9099-C40C66FF867C}">
                  <a14:compatExt spid="_x0000_s18682"/>
                </a:ext>
                <a:ext uri="{FF2B5EF4-FFF2-40B4-BE49-F238E27FC236}">
                  <a16:creationId xmlns:a16="http://schemas.microsoft.com/office/drawing/2014/main" id="{00000000-0008-0000-0000-0000F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228600</xdr:rowOff>
        </xdr:from>
        <xdr:to>
          <xdr:col>21</xdr:col>
          <xdr:colOff>171450</xdr:colOff>
          <xdr:row>80</xdr:row>
          <xdr:rowOff>228600</xdr:rowOff>
        </xdr:to>
        <xdr:sp macro="" textlink="">
          <xdr:nvSpPr>
            <xdr:cNvPr id="18683" name="Check Box 251" hidden="1">
              <a:extLst>
                <a:ext uri="{63B3BB69-23CF-44E3-9099-C40C66FF867C}">
                  <a14:compatExt spid="_x0000_s18683"/>
                </a:ext>
                <a:ext uri="{FF2B5EF4-FFF2-40B4-BE49-F238E27FC236}">
                  <a16:creationId xmlns:a16="http://schemas.microsoft.com/office/drawing/2014/main" id="{00000000-0008-0000-0000-0000F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228600</xdr:rowOff>
        </xdr:from>
        <xdr:to>
          <xdr:col>21</xdr:col>
          <xdr:colOff>171450</xdr:colOff>
          <xdr:row>81</xdr:row>
          <xdr:rowOff>228600</xdr:rowOff>
        </xdr:to>
        <xdr:sp macro="" textlink="">
          <xdr:nvSpPr>
            <xdr:cNvPr id="18684" name="Check Box 252" hidden="1">
              <a:extLst>
                <a:ext uri="{63B3BB69-23CF-44E3-9099-C40C66FF867C}">
                  <a14:compatExt spid="_x0000_s18684"/>
                </a:ext>
                <a:ext uri="{FF2B5EF4-FFF2-40B4-BE49-F238E27FC236}">
                  <a16:creationId xmlns:a16="http://schemas.microsoft.com/office/drawing/2014/main" id="{00000000-0008-0000-0000-0000F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219075</xdr:rowOff>
        </xdr:from>
        <xdr:to>
          <xdr:col>21</xdr:col>
          <xdr:colOff>171450</xdr:colOff>
          <xdr:row>82</xdr:row>
          <xdr:rowOff>219075</xdr:rowOff>
        </xdr:to>
        <xdr:sp macro="" textlink="">
          <xdr:nvSpPr>
            <xdr:cNvPr id="18685" name="Check Box 253" hidden="1">
              <a:extLst>
                <a:ext uri="{63B3BB69-23CF-44E3-9099-C40C66FF867C}">
                  <a14:compatExt spid="_x0000_s18685"/>
                </a:ext>
                <a:ext uri="{FF2B5EF4-FFF2-40B4-BE49-F238E27FC236}">
                  <a16:creationId xmlns:a16="http://schemas.microsoft.com/office/drawing/2014/main" id="{00000000-0008-0000-0000-0000F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228600</xdr:rowOff>
        </xdr:from>
        <xdr:to>
          <xdr:col>21</xdr:col>
          <xdr:colOff>171450</xdr:colOff>
          <xdr:row>83</xdr:row>
          <xdr:rowOff>228600</xdr:rowOff>
        </xdr:to>
        <xdr:sp macro="" textlink="">
          <xdr:nvSpPr>
            <xdr:cNvPr id="18686" name="Check Box 254" hidden="1">
              <a:extLst>
                <a:ext uri="{63B3BB69-23CF-44E3-9099-C40C66FF867C}">
                  <a14:compatExt spid="_x0000_s18686"/>
                </a:ext>
                <a:ext uri="{FF2B5EF4-FFF2-40B4-BE49-F238E27FC236}">
                  <a16:creationId xmlns:a16="http://schemas.microsoft.com/office/drawing/2014/main" id="{00000000-0008-0000-0000-0000F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84</xdr:row>
          <xdr:rowOff>219075</xdr:rowOff>
        </xdr:from>
        <xdr:to>
          <xdr:col>3</xdr:col>
          <xdr:colOff>152400</xdr:colOff>
          <xdr:row>85</xdr:row>
          <xdr:rowOff>219075</xdr:rowOff>
        </xdr:to>
        <xdr:sp macro="" textlink="">
          <xdr:nvSpPr>
            <xdr:cNvPr id="18687" name="Check Box 255" hidden="1">
              <a:extLst>
                <a:ext uri="{63B3BB69-23CF-44E3-9099-C40C66FF867C}">
                  <a14:compatExt spid="_x0000_s18687"/>
                </a:ext>
                <a:ext uri="{FF2B5EF4-FFF2-40B4-BE49-F238E27FC236}">
                  <a16:creationId xmlns:a16="http://schemas.microsoft.com/office/drawing/2014/main" id="{00000000-0008-0000-0000-0000F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228600</xdr:rowOff>
        </xdr:from>
        <xdr:to>
          <xdr:col>3</xdr:col>
          <xdr:colOff>152400</xdr:colOff>
          <xdr:row>86</xdr:row>
          <xdr:rowOff>228600</xdr:rowOff>
        </xdr:to>
        <xdr:sp macro="" textlink="">
          <xdr:nvSpPr>
            <xdr:cNvPr id="18688" name="Check Box 256" hidden="1">
              <a:extLst>
                <a:ext uri="{63B3BB69-23CF-44E3-9099-C40C66FF867C}">
                  <a14:compatExt spid="_x0000_s18688"/>
                </a:ext>
                <a:ext uri="{FF2B5EF4-FFF2-40B4-BE49-F238E27FC236}">
                  <a16:creationId xmlns:a16="http://schemas.microsoft.com/office/drawing/2014/main" id="{00000000-0008-0000-0000-00000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86</xdr:row>
          <xdr:rowOff>219075</xdr:rowOff>
        </xdr:from>
        <xdr:to>
          <xdr:col>3</xdr:col>
          <xdr:colOff>152400</xdr:colOff>
          <xdr:row>87</xdr:row>
          <xdr:rowOff>219075</xdr:rowOff>
        </xdr:to>
        <xdr:sp macro="" textlink="">
          <xdr:nvSpPr>
            <xdr:cNvPr id="18689" name="Check Box 257" hidden="1">
              <a:extLst>
                <a:ext uri="{63B3BB69-23CF-44E3-9099-C40C66FF867C}">
                  <a14:compatExt spid="_x0000_s18689"/>
                </a:ext>
                <a:ext uri="{FF2B5EF4-FFF2-40B4-BE49-F238E27FC236}">
                  <a16:creationId xmlns:a16="http://schemas.microsoft.com/office/drawing/2014/main" id="{00000000-0008-0000-0000-00000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87</xdr:row>
          <xdr:rowOff>228600</xdr:rowOff>
        </xdr:from>
        <xdr:to>
          <xdr:col>3</xdr:col>
          <xdr:colOff>152400</xdr:colOff>
          <xdr:row>88</xdr:row>
          <xdr:rowOff>228600</xdr:rowOff>
        </xdr:to>
        <xdr:sp macro="" textlink="">
          <xdr:nvSpPr>
            <xdr:cNvPr id="18690" name="Check Box 258" hidden="1">
              <a:extLst>
                <a:ext uri="{63B3BB69-23CF-44E3-9099-C40C66FF867C}">
                  <a14:compatExt spid="_x0000_s18690"/>
                </a:ext>
                <a:ext uri="{FF2B5EF4-FFF2-40B4-BE49-F238E27FC236}">
                  <a16:creationId xmlns:a16="http://schemas.microsoft.com/office/drawing/2014/main" id="{00000000-0008-0000-0000-00000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84</xdr:row>
          <xdr:rowOff>219075</xdr:rowOff>
        </xdr:from>
        <xdr:to>
          <xdr:col>21</xdr:col>
          <xdr:colOff>171450</xdr:colOff>
          <xdr:row>85</xdr:row>
          <xdr:rowOff>219075</xdr:rowOff>
        </xdr:to>
        <xdr:sp macro="" textlink="">
          <xdr:nvSpPr>
            <xdr:cNvPr id="18691" name="Check Box 259" hidden="1">
              <a:extLst>
                <a:ext uri="{63B3BB69-23CF-44E3-9099-C40C66FF867C}">
                  <a14:compatExt spid="_x0000_s18691"/>
                </a:ext>
                <a:ext uri="{FF2B5EF4-FFF2-40B4-BE49-F238E27FC236}">
                  <a16:creationId xmlns:a16="http://schemas.microsoft.com/office/drawing/2014/main" id="{00000000-0008-0000-0000-00000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228600</xdr:rowOff>
        </xdr:from>
        <xdr:to>
          <xdr:col>21</xdr:col>
          <xdr:colOff>171450</xdr:colOff>
          <xdr:row>86</xdr:row>
          <xdr:rowOff>228600</xdr:rowOff>
        </xdr:to>
        <xdr:sp macro="" textlink="">
          <xdr:nvSpPr>
            <xdr:cNvPr id="18692" name="Check Box 260" hidden="1">
              <a:extLst>
                <a:ext uri="{63B3BB69-23CF-44E3-9099-C40C66FF867C}">
                  <a14:compatExt spid="_x0000_s18692"/>
                </a:ext>
                <a:ext uri="{FF2B5EF4-FFF2-40B4-BE49-F238E27FC236}">
                  <a16:creationId xmlns:a16="http://schemas.microsoft.com/office/drawing/2014/main" id="{00000000-0008-0000-0000-00000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86</xdr:row>
          <xdr:rowOff>219075</xdr:rowOff>
        </xdr:from>
        <xdr:to>
          <xdr:col>21</xdr:col>
          <xdr:colOff>171450</xdr:colOff>
          <xdr:row>87</xdr:row>
          <xdr:rowOff>219075</xdr:rowOff>
        </xdr:to>
        <xdr:sp macro="" textlink="">
          <xdr:nvSpPr>
            <xdr:cNvPr id="18693" name="Check Box 261" hidden="1">
              <a:extLst>
                <a:ext uri="{63B3BB69-23CF-44E3-9099-C40C66FF867C}">
                  <a14:compatExt spid="_x0000_s18693"/>
                </a:ext>
                <a:ext uri="{FF2B5EF4-FFF2-40B4-BE49-F238E27FC236}">
                  <a16:creationId xmlns:a16="http://schemas.microsoft.com/office/drawing/2014/main" id="{00000000-0008-0000-0000-00000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228600</xdr:rowOff>
        </xdr:from>
        <xdr:to>
          <xdr:col>21</xdr:col>
          <xdr:colOff>171450</xdr:colOff>
          <xdr:row>88</xdr:row>
          <xdr:rowOff>228600</xdr:rowOff>
        </xdr:to>
        <xdr:sp macro="" textlink="">
          <xdr:nvSpPr>
            <xdr:cNvPr id="18694" name="Check Box 262" hidden="1">
              <a:extLst>
                <a:ext uri="{63B3BB69-23CF-44E3-9099-C40C66FF867C}">
                  <a14:compatExt spid="_x0000_s18694"/>
                </a:ext>
                <a:ext uri="{FF2B5EF4-FFF2-40B4-BE49-F238E27FC236}">
                  <a16:creationId xmlns:a16="http://schemas.microsoft.com/office/drawing/2014/main" id="{00000000-0008-0000-0000-00000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89</xdr:row>
          <xdr:rowOff>219075</xdr:rowOff>
        </xdr:from>
        <xdr:to>
          <xdr:col>3</xdr:col>
          <xdr:colOff>152400</xdr:colOff>
          <xdr:row>90</xdr:row>
          <xdr:rowOff>219075</xdr:rowOff>
        </xdr:to>
        <xdr:sp macro="" textlink="">
          <xdr:nvSpPr>
            <xdr:cNvPr id="18695" name="Check Box 263" hidden="1">
              <a:extLst>
                <a:ext uri="{63B3BB69-23CF-44E3-9099-C40C66FF867C}">
                  <a14:compatExt spid="_x0000_s18695"/>
                </a:ext>
                <a:ext uri="{FF2B5EF4-FFF2-40B4-BE49-F238E27FC236}">
                  <a16:creationId xmlns:a16="http://schemas.microsoft.com/office/drawing/2014/main" id="{00000000-0008-0000-0000-00000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90</xdr:row>
          <xdr:rowOff>219075</xdr:rowOff>
        </xdr:from>
        <xdr:to>
          <xdr:col>3</xdr:col>
          <xdr:colOff>152400</xdr:colOff>
          <xdr:row>91</xdr:row>
          <xdr:rowOff>219075</xdr:rowOff>
        </xdr:to>
        <xdr:sp macro="" textlink="">
          <xdr:nvSpPr>
            <xdr:cNvPr id="18696" name="Check Box 264" hidden="1">
              <a:extLst>
                <a:ext uri="{63B3BB69-23CF-44E3-9099-C40C66FF867C}">
                  <a14:compatExt spid="_x0000_s18696"/>
                </a:ext>
                <a:ext uri="{FF2B5EF4-FFF2-40B4-BE49-F238E27FC236}">
                  <a16:creationId xmlns:a16="http://schemas.microsoft.com/office/drawing/2014/main" id="{00000000-0008-0000-0000-00000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91</xdr:row>
          <xdr:rowOff>219075</xdr:rowOff>
        </xdr:from>
        <xdr:to>
          <xdr:col>3</xdr:col>
          <xdr:colOff>152400</xdr:colOff>
          <xdr:row>92</xdr:row>
          <xdr:rowOff>219075</xdr:rowOff>
        </xdr:to>
        <xdr:sp macro="" textlink="">
          <xdr:nvSpPr>
            <xdr:cNvPr id="18697" name="Check Box 265" hidden="1">
              <a:extLst>
                <a:ext uri="{63B3BB69-23CF-44E3-9099-C40C66FF867C}">
                  <a14:compatExt spid="_x0000_s18697"/>
                </a:ext>
                <a:ext uri="{FF2B5EF4-FFF2-40B4-BE49-F238E27FC236}">
                  <a16:creationId xmlns:a16="http://schemas.microsoft.com/office/drawing/2014/main" id="{00000000-0008-0000-0000-00000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92</xdr:row>
          <xdr:rowOff>228600</xdr:rowOff>
        </xdr:from>
        <xdr:to>
          <xdr:col>3</xdr:col>
          <xdr:colOff>152400</xdr:colOff>
          <xdr:row>93</xdr:row>
          <xdr:rowOff>228600</xdr:rowOff>
        </xdr:to>
        <xdr:sp macro="" textlink="">
          <xdr:nvSpPr>
            <xdr:cNvPr id="18698" name="Check Box 266" hidden="1">
              <a:extLst>
                <a:ext uri="{63B3BB69-23CF-44E3-9099-C40C66FF867C}">
                  <a14:compatExt spid="_x0000_s18698"/>
                </a:ext>
                <a:ext uri="{FF2B5EF4-FFF2-40B4-BE49-F238E27FC236}">
                  <a16:creationId xmlns:a16="http://schemas.microsoft.com/office/drawing/2014/main" id="{00000000-0008-0000-0000-00000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93</xdr:row>
          <xdr:rowOff>228600</xdr:rowOff>
        </xdr:from>
        <xdr:to>
          <xdr:col>3</xdr:col>
          <xdr:colOff>152400</xdr:colOff>
          <xdr:row>94</xdr:row>
          <xdr:rowOff>228600</xdr:rowOff>
        </xdr:to>
        <xdr:sp macro="" textlink="">
          <xdr:nvSpPr>
            <xdr:cNvPr id="18699" name="Check Box 267" hidden="1">
              <a:extLst>
                <a:ext uri="{63B3BB69-23CF-44E3-9099-C40C66FF867C}">
                  <a14:compatExt spid="_x0000_s18699"/>
                </a:ext>
                <a:ext uri="{FF2B5EF4-FFF2-40B4-BE49-F238E27FC236}">
                  <a16:creationId xmlns:a16="http://schemas.microsoft.com/office/drawing/2014/main" id="{00000000-0008-0000-0000-00000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219075</xdr:rowOff>
        </xdr:from>
        <xdr:to>
          <xdr:col>21</xdr:col>
          <xdr:colOff>171450</xdr:colOff>
          <xdr:row>90</xdr:row>
          <xdr:rowOff>219075</xdr:rowOff>
        </xdr:to>
        <xdr:sp macro="" textlink="">
          <xdr:nvSpPr>
            <xdr:cNvPr id="18700" name="Check Box 268" hidden="1">
              <a:extLst>
                <a:ext uri="{63B3BB69-23CF-44E3-9099-C40C66FF867C}">
                  <a14:compatExt spid="_x0000_s18700"/>
                </a:ext>
                <a:ext uri="{FF2B5EF4-FFF2-40B4-BE49-F238E27FC236}">
                  <a16:creationId xmlns:a16="http://schemas.microsoft.com/office/drawing/2014/main" id="{00000000-0008-0000-0000-00000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90</xdr:row>
          <xdr:rowOff>219075</xdr:rowOff>
        </xdr:from>
        <xdr:to>
          <xdr:col>21</xdr:col>
          <xdr:colOff>171450</xdr:colOff>
          <xdr:row>91</xdr:row>
          <xdr:rowOff>219075</xdr:rowOff>
        </xdr:to>
        <xdr:sp macro="" textlink="">
          <xdr:nvSpPr>
            <xdr:cNvPr id="18701" name="Check Box 269" hidden="1">
              <a:extLst>
                <a:ext uri="{63B3BB69-23CF-44E3-9099-C40C66FF867C}">
                  <a14:compatExt spid="_x0000_s18701"/>
                </a:ext>
                <a:ext uri="{FF2B5EF4-FFF2-40B4-BE49-F238E27FC236}">
                  <a16:creationId xmlns:a16="http://schemas.microsoft.com/office/drawing/2014/main" id="{00000000-0008-0000-0000-00000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91</xdr:row>
          <xdr:rowOff>219075</xdr:rowOff>
        </xdr:from>
        <xdr:to>
          <xdr:col>21</xdr:col>
          <xdr:colOff>171450</xdr:colOff>
          <xdr:row>92</xdr:row>
          <xdr:rowOff>219075</xdr:rowOff>
        </xdr:to>
        <xdr:sp macro="" textlink="">
          <xdr:nvSpPr>
            <xdr:cNvPr id="18702" name="Check Box 270" hidden="1">
              <a:extLst>
                <a:ext uri="{63B3BB69-23CF-44E3-9099-C40C66FF867C}">
                  <a14:compatExt spid="_x0000_s18702"/>
                </a:ext>
                <a:ext uri="{FF2B5EF4-FFF2-40B4-BE49-F238E27FC236}">
                  <a16:creationId xmlns:a16="http://schemas.microsoft.com/office/drawing/2014/main" id="{00000000-0008-0000-0000-00000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228600</xdr:rowOff>
        </xdr:from>
        <xdr:to>
          <xdr:col>21</xdr:col>
          <xdr:colOff>171450</xdr:colOff>
          <xdr:row>93</xdr:row>
          <xdr:rowOff>228600</xdr:rowOff>
        </xdr:to>
        <xdr:sp macro="" textlink="">
          <xdr:nvSpPr>
            <xdr:cNvPr id="18703" name="Check Box 271" hidden="1">
              <a:extLst>
                <a:ext uri="{63B3BB69-23CF-44E3-9099-C40C66FF867C}">
                  <a14:compatExt spid="_x0000_s18703"/>
                </a:ext>
                <a:ext uri="{FF2B5EF4-FFF2-40B4-BE49-F238E27FC236}">
                  <a16:creationId xmlns:a16="http://schemas.microsoft.com/office/drawing/2014/main" id="{00000000-0008-0000-0000-00000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93</xdr:row>
          <xdr:rowOff>228600</xdr:rowOff>
        </xdr:from>
        <xdr:to>
          <xdr:col>21</xdr:col>
          <xdr:colOff>171450</xdr:colOff>
          <xdr:row>94</xdr:row>
          <xdr:rowOff>228600</xdr:rowOff>
        </xdr:to>
        <xdr:sp macro="" textlink="">
          <xdr:nvSpPr>
            <xdr:cNvPr id="18704" name="Check Box 272" hidden="1">
              <a:extLst>
                <a:ext uri="{63B3BB69-23CF-44E3-9099-C40C66FF867C}">
                  <a14:compatExt spid="_x0000_s18704"/>
                </a:ext>
                <a:ext uri="{FF2B5EF4-FFF2-40B4-BE49-F238E27FC236}">
                  <a16:creationId xmlns:a16="http://schemas.microsoft.com/office/drawing/2014/main" id="{00000000-0008-0000-0000-00001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95</xdr:row>
          <xdr:rowOff>228600</xdr:rowOff>
        </xdr:from>
        <xdr:to>
          <xdr:col>21</xdr:col>
          <xdr:colOff>171450</xdr:colOff>
          <xdr:row>96</xdr:row>
          <xdr:rowOff>228600</xdr:rowOff>
        </xdr:to>
        <xdr:sp macro="" textlink="">
          <xdr:nvSpPr>
            <xdr:cNvPr id="18705" name="Check Box 273" hidden="1">
              <a:extLst>
                <a:ext uri="{63B3BB69-23CF-44E3-9099-C40C66FF867C}">
                  <a14:compatExt spid="_x0000_s18705"/>
                </a:ext>
                <a:ext uri="{FF2B5EF4-FFF2-40B4-BE49-F238E27FC236}">
                  <a16:creationId xmlns:a16="http://schemas.microsoft.com/office/drawing/2014/main" id="{00000000-0008-0000-0000-00001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228600</xdr:rowOff>
        </xdr:from>
        <xdr:to>
          <xdr:col>21</xdr:col>
          <xdr:colOff>171450</xdr:colOff>
          <xdr:row>97</xdr:row>
          <xdr:rowOff>228600</xdr:rowOff>
        </xdr:to>
        <xdr:sp macro="" textlink="">
          <xdr:nvSpPr>
            <xdr:cNvPr id="18706" name="Check Box 274" hidden="1">
              <a:extLst>
                <a:ext uri="{63B3BB69-23CF-44E3-9099-C40C66FF867C}">
                  <a14:compatExt spid="_x0000_s18706"/>
                </a:ext>
                <a:ext uri="{FF2B5EF4-FFF2-40B4-BE49-F238E27FC236}">
                  <a16:creationId xmlns:a16="http://schemas.microsoft.com/office/drawing/2014/main" id="{00000000-0008-0000-0000-00001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97</xdr:row>
          <xdr:rowOff>228600</xdr:rowOff>
        </xdr:from>
        <xdr:to>
          <xdr:col>21</xdr:col>
          <xdr:colOff>171450</xdr:colOff>
          <xdr:row>98</xdr:row>
          <xdr:rowOff>228600</xdr:rowOff>
        </xdr:to>
        <xdr:sp macro="" textlink="">
          <xdr:nvSpPr>
            <xdr:cNvPr id="18707" name="Check Box 275" hidden="1">
              <a:extLst>
                <a:ext uri="{63B3BB69-23CF-44E3-9099-C40C66FF867C}">
                  <a14:compatExt spid="_x0000_s18707"/>
                </a:ext>
                <a:ext uri="{FF2B5EF4-FFF2-40B4-BE49-F238E27FC236}">
                  <a16:creationId xmlns:a16="http://schemas.microsoft.com/office/drawing/2014/main" id="{00000000-0008-0000-0000-00001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98</xdr:row>
          <xdr:rowOff>219075</xdr:rowOff>
        </xdr:from>
        <xdr:to>
          <xdr:col>21</xdr:col>
          <xdr:colOff>171450</xdr:colOff>
          <xdr:row>99</xdr:row>
          <xdr:rowOff>219075</xdr:rowOff>
        </xdr:to>
        <xdr:sp macro="" textlink="">
          <xdr:nvSpPr>
            <xdr:cNvPr id="18708" name="Check Box 276" hidden="1">
              <a:extLst>
                <a:ext uri="{63B3BB69-23CF-44E3-9099-C40C66FF867C}">
                  <a14:compatExt spid="_x0000_s18708"/>
                </a:ext>
                <a:ext uri="{FF2B5EF4-FFF2-40B4-BE49-F238E27FC236}">
                  <a16:creationId xmlns:a16="http://schemas.microsoft.com/office/drawing/2014/main" id="{00000000-0008-0000-0000-00001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219075</xdr:rowOff>
        </xdr:from>
        <xdr:to>
          <xdr:col>21</xdr:col>
          <xdr:colOff>171450</xdr:colOff>
          <xdr:row>100</xdr:row>
          <xdr:rowOff>219075</xdr:rowOff>
        </xdr:to>
        <xdr:sp macro="" textlink="">
          <xdr:nvSpPr>
            <xdr:cNvPr id="18709" name="Check Box 277" hidden="1">
              <a:extLst>
                <a:ext uri="{63B3BB69-23CF-44E3-9099-C40C66FF867C}">
                  <a14:compatExt spid="_x0000_s18709"/>
                </a:ext>
                <a:ext uri="{FF2B5EF4-FFF2-40B4-BE49-F238E27FC236}">
                  <a16:creationId xmlns:a16="http://schemas.microsoft.com/office/drawing/2014/main" id="{00000000-0008-0000-0000-00001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100</xdr:row>
          <xdr:rowOff>228600</xdr:rowOff>
        </xdr:from>
        <xdr:to>
          <xdr:col>21</xdr:col>
          <xdr:colOff>171450</xdr:colOff>
          <xdr:row>101</xdr:row>
          <xdr:rowOff>228600</xdr:rowOff>
        </xdr:to>
        <xdr:sp macro="" textlink="">
          <xdr:nvSpPr>
            <xdr:cNvPr id="18710" name="Check Box 278" hidden="1">
              <a:extLst>
                <a:ext uri="{63B3BB69-23CF-44E3-9099-C40C66FF867C}">
                  <a14:compatExt spid="_x0000_s18710"/>
                </a:ext>
                <a:ext uri="{FF2B5EF4-FFF2-40B4-BE49-F238E27FC236}">
                  <a16:creationId xmlns:a16="http://schemas.microsoft.com/office/drawing/2014/main" id="{00000000-0008-0000-0000-00001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95</xdr:row>
          <xdr:rowOff>228600</xdr:rowOff>
        </xdr:from>
        <xdr:to>
          <xdr:col>3</xdr:col>
          <xdr:colOff>152400</xdr:colOff>
          <xdr:row>96</xdr:row>
          <xdr:rowOff>228600</xdr:rowOff>
        </xdr:to>
        <xdr:sp macro="" textlink="">
          <xdr:nvSpPr>
            <xdr:cNvPr id="18711" name="Check Box 279" hidden="1">
              <a:extLst>
                <a:ext uri="{63B3BB69-23CF-44E3-9099-C40C66FF867C}">
                  <a14:compatExt spid="_x0000_s18711"/>
                </a:ext>
                <a:ext uri="{FF2B5EF4-FFF2-40B4-BE49-F238E27FC236}">
                  <a16:creationId xmlns:a16="http://schemas.microsoft.com/office/drawing/2014/main" id="{00000000-0008-0000-0000-00001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96</xdr:row>
          <xdr:rowOff>228600</xdr:rowOff>
        </xdr:from>
        <xdr:to>
          <xdr:col>3</xdr:col>
          <xdr:colOff>152400</xdr:colOff>
          <xdr:row>97</xdr:row>
          <xdr:rowOff>228600</xdr:rowOff>
        </xdr:to>
        <xdr:sp macro="" textlink="">
          <xdr:nvSpPr>
            <xdr:cNvPr id="18712" name="Check Box 280" hidden="1">
              <a:extLst>
                <a:ext uri="{63B3BB69-23CF-44E3-9099-C40C66FF867C}">
                  <a14:compatExt spid="_x0000_s18712"/>
                </a:ext>
                <a:ext uri="{FF2B5EF4-FFF2-40B4-BE49-F238E27FC236}">
                  <a16:creationId xmlns:a16="http://schemas.microsoft.com/office/drawing/2014/main" id="{00000000-0008-0000-0000-00001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97</xdr:row>
          <xdr:rowOff>228600</xdr:rowOff>
        </xdr:from>
        <xdr:to>
          <xdr:col>3</xdr:col>
          <xdr:colOff>152400</xdr:colOff>
          <xdr:row>98</xdr:row>
          <xdr:rowOff>228600</xdr:rowOff>
        </xdr:to>
        <xdr:sp macro="" textlink="">
          <xdr:nvSpPr>
            <xdr:cNvPr id="18713" name="Check Box 281" hidden="1">
              <a:extLst>
                <a:ext uri="{63B3BB69-23CF-44E3-9099-C40C66FF867C}">
                  <a14:compatExt spid="_x0000_s18713"/>
                </a:ext>
                <a:ext uri="{FF2B5EF4-FFF2-40B4-BE49-F238E27FC236}">
                  <a16:creationId xmlns:a16="http://schemas.microsoft.com/office/drawing/2014/main" id="{00000000-0008-0000-0000-00001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98</xdr:row>
          <xdr:rowOff>219075</xdr:rowOff>
        </xdr:from>
        <xdr:to>
          <xdr:col>3</xdr:col>
          <xdr:colOff>152400</xdr:colOff>
          <xdr:row>99</xdr:row>
          <xdr:rowOff>219075</xdr:rowOff>
        </xdr:to>
        <xdr:sp macro="" textlink="">
          <xdr:nvSpPr>
            <xdr:cNvPr id="18714" name="Check Box 282" hidden="1">
              <a:extLst>
                <a:ext uri="{63B3BB69-23CF-44E3-9099-C40C66FF867C}">
                  <a14:compatExt spid="_x0000_s18714"/>
                </a:ext>
                <a:ext uri="{FF2B5EF4-FFF2-40B4-BE49-F238E27FC236}">
                  <a16:creationId xmlns:a16="http://schemas.microsoft.com/office/drawing/2014/main" id="{00000000-0008-0000-0000-00001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99</xdr:row>
          <xdr:rowOff>219075</xdr:rowOff>
        </xdr:from>
        <xdr:to>
          <xdr:col>3</xdr:col>
          <xdr:colOff>152400</xdr:colOff>
          <xdr:row>100</xdr:row>
          <xdr:rowOff>219075</xdr:rowOff>
        </xdr:to>
        <xdr:sp macro="" textlink="">
          <xdr:nvSpPr>
            <xdr:cNvPr id="18715" name="Check Box 283" hidden="1">
              <a:extLst>
                <a:ext uri="{63B3BB69-23CF-44E3-9099-C40C66FF867C}">
                  <a14:compatExt spid="_x0000_s18715"/>
                </a:ext>
                <a:ext uri="{FF2B5EF4-FFF2-40B4-BE49-F238E27FC236}">
                  <a16:creationId xmlns:a16="http://schemas.microsoft.com/office/drawing/2014/main" id="{00000000-0008-0000-0000-00001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100</xdr:row>
          <xdr:rowOff>228600</xdr:rowOff>
        </xdr:from>
        <xdr:to>
          <xdr:col>3</xdr:col>
          <xdr:colOff>152400</xdr:colOff>
          <xdr:row>101</xdr:row>
          <xdr:rowOff>228600</xdr:rowOff>
        </xdr:to>
        <xdr:sp macro="" textlink="">
          <xdr:nvSpPr>
            <xdr:cNvPr id="18716" name="Check Box 284" hidden="1">
              <a:extLst>
                <a:ext uri="{63B3BB69-23CF-44E3-9099-C40C66FF867C}">
                  <a14:compatExt spid="_x0000_s18716"/>
                </a:ext>
                <a:ext uri="{FF2B5EF4-FFF2-40B4-BE49-F238E27FC236}">
                  <a16:creationId xmlns:a16="http://schemas.microsoft.com/office/drawing/2014/main" id="{00000000-0008-0000-0000-00001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102</xdr:row>
          <xdr:rowOff>228600</xdr:rowOff>
        </xdr:from>
        <xdr:to>
          <xdr:col>3</xdr:col>
          <xdr:colOff>152400</xdr:colOff>
          <xdr:row>103</xdr:row>
          <xdr:rowOff>228600</xdr:rowOff>
        </xdr:to>
        <xdr:sp macro="" textlink="">
          <xdr:nvSpPr>
            <xdr:cNvPr id="18717" name="Check Box 285" hidden="1">
              <a:extLst>
                <a:ext uri="{63B3BB69-23CF-44E3-9099-C40C66FF867C}">
                  <a14:compatExt spid="_x0000_s18717"/>
                </a:ext>
                <a:ext uri="{FF2B5EF4-FFF2-40B4-BE49-F238E27FC236}">
                  <a16:creationId xmlns:a16="http://schemas.microsoft.com/office/drawing/2014/main" id="{00000000-0008-0000-0000-00001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103</xdr:row>
          <xdr:rowOff>219075</xdr:rowOff>
        </xdr:from>
        <xdr:to>
          <xdr:col>3</xdr:col>
          <xdr:colOff>152400</xdr:colOff>
          <xdr:row>104</xdr:row>
          <xdr:rowOff>219075</xdr:rowOff>
        </xdr:to>
        <xdr:sp macro="" textlink="">
          <xdr:nvSpPr>
            <xdr:cNvPr id="18718" name="Check Box 286" hidden="1">
              <a:extLst>
                <a:ext uri="{63B3BB69-23CF-44E3-9099-C40C66FF867C}">
                  <a14:compatExt spid="_x0000_s18718"/>
                </a:ext>
                <a:ext uri="{FF2B5EF4-FFF2-40B4-BE49-F238E27FC236}">
                  <a16:creationId xmlns:a16="http://schemas.microsoft.com/office/drawing/2014/main" id="{00000000-0008-0000-0000-00001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104</xdr:row>
          <xdr:rowOff>219075</xdr:rowOff>
        </xdr:from>
        <xdr:to>
          <xdr:col>3</xdr:col>
          <xdr:colOff>152400</xdr:colOff>
          <xdr:row>105</xdr:row>
          <xdr:rowOff>219075</xdr:rowOff>
        </xdr:to>
        <xdr:sp macro="" textlink="">
          <xdr:nvSpPr>
            <xdr:cNvPr id="18719" name="Check Box 287" hidden="1">
              <a:extLst>
                <a:ext uri="{63B3BB69-23CF-44E3-9099-C40C66FF867C}">
                  <a14:compatExt spid="_x0000_s18719"/>
                </a:ext>
                <a:ext uri="{FF2B5EF4-FFF2-40B4-BE49-F238E27FC236}">
                  <a16:creationId xmlns:a16="http://schemas.microsoft.com/office/drawing/2014/main" id="{00000000-0008-0000-0000-00001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105</xdr:row>
          <xdr:rowOff>219075</xdr:rowOff>
        </xdr:from>
        <xdr:to>
          <xdr:col>3</xdr:col>
          <xdr:colOff>152400</xdr:colOff>
          <xdr:row>106</xdr:row>
          <xdr:rowOff>219075</xdr:rowOff>
        </xdr:to>
        <xdr:sp macro="" textlink="">
          <xdr:nvSpPr>
            <xdr:cNvPr id="18720" name="Check Box 288" hidden="1">
              <a:extLst>
                <a:ext uri="{63B3BB69-23CF-44E3-9099-C40C66FF867C}">
                  <a14:compatExt spid="_x0000_s18720"/>
                </a:ext>
                <a:ext uri="{FF2B5EF4-FFF2-40B4-BE49-F238E27FC236}">
                  <a16:creationId xmlns:a16="http://schemas.microsoft.com/office/drawing/2014/main" id="{00000000-0008-0000-0000-00002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106</xdr:row>
          <xdr:rowOff>219075</xdr:rowOff>
        </xdr:from>
        <xdr:to>
          <xdr:col>3</xdr:col>
          <xdr:colOff>152400</xdr:colOff>
          <xdr:row>107</xdr:row>
          <xdr:rowOff>219075</xdr:rowOff>
        </xdr:to>
        <xdr:sp macro="" textlink="">
          <xdr:nvSpPr>
            <xdr:cNvPr id="18721" name="Check Box 289" hidden="1">
              <a:extLst>
                <a:ext uri="{63B3BB69-23CF-44E3-9099-C40C66FF867C}">
                  <a14:compatExt spid="_x0000_s18721"/>
                </a:ext>
                <a:ext uri="{FF2B5EF4-FFF2-40B4-BE49-F238E27FC236}">
                  <a16:creationId xmlns:a16="http://schemas.microsoft.com/office/drawing/2014/main" id="{00000000-0008-0000-0000-00002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107</xdr:row>
          <xdr:rowOff>228600</xdr:rowOff>
        </xdr:from>
        <xdr:to>
          <xdr:col>3</xdr:col>
          <xdr:colOff>152400</xdr:colOff>
          <xdr:row>108</xdr:row>
          <xdr:rowOff>228600</xdr:rowOff>
        </xdr:to>
        <xdr:sp macro="" textlink="">
          <xdr:nvSpPr>
            <xdr:cNvPr id="18722" name="Check Box 290" hidden="1">
              <a:extLst>
                <a:ext uri="{63B3BB69-23CF-44E3-9099-C40C66FF867C}">
                  <a14:compatExt spid="_x0000_s18722"/>
                </a:ext>
                <a:ext uri="{FF2B5EF4-FFF2-40B4-BE49-F238E27FC236}">
                  <a16:creationId xmlns:a16="http://schemas.microsoft.com/office/drawing/2014/main" id="{00000000-0008-0000-0000-00002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108</xdr:row>
          <xdr:rowOff>228600</xdr:rowOff>
        </xdr:from>
        <xdr:to>
          <xdr:col>3</xdr:col>
          <xdr:colOff>152400</xdr:colOff>
          <xdr:row>109</xdr:row>
          <xdr:rowOff>228600</xdr:rowOff>
        </xdr:to>
        <xdr:sp macro="" textlink="">
          <xdr:nvSpPr>
            <xdr:cNvPr id="18723" name="Check Box 291" hidden="1">
              <a:extLst>
                <a:ext uri="{63B3BB69-23CF-44E3-9099-C40C66FF867C}">
                  <a14:compatExt spid="_x0000_s18723"/>
                </a:ext>
                <a:ext uri="{FF2B5EF4-FFF2-40B4-BE49-F238E27FC236}">
                  <a16:creationId xmlns:a16="http://schemas.microsoft.com/office/drawing/2014/main" id="{00000000-0008-0000-0000-00002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109</xdr:row>
          <xdr:rowOff>228600</xdr:rowOff>
        </xdr:from>
        <xdr:to>
          <xdr:col>3</xdr:col>
          <xdr:colOff>152400</xdr:colOff>
          <xdr:row>110</xdr:row>
          <xdr:rowOff>228600</xdr:rowOff>
        </xdr:to>
        <xdr:sp macro="" textlink="">
          <xdr:nvSpPr>
            <xdr:cNvPr id="18724" name="Check Box 292" hidden="1">
              <a:extLst>
                <a:ext uri="{63B3BB69-23CF-44E3-9099-C40C66FF867C}">
                  <a14:compatExt spid="_x0000_s18724"/>
                </a:ext>
                <a:ext uri="{FF2B5EF4-FFF2-40B4-BE49-F238E27FC236}">
                  <a16:creationId xmlns:a16="http://schemas.microsoft.com/office/drawing/2014/main" id="{00000000-0008-0000-0000-00002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110</xdr:row>
          <xdr:rowOff>228600</xdr:rowOff>
        </xdr:from>
        <xdr:to>
          <xdr:col>3</xdr:col>
          <xdr:colOff>152400</xdr:colOff>
          <xdr:row>111</xdr:row>
          <xdr:rowOff>228600</xdr:rowOff>
        </xdr:to>
        <xdr:sp macro="" textlink="">
          <xdr:nvSpPr>
            <xdr:cNvPr id="18725" name="Check Box 293" hidden="1">
              <a:extLst>
                <a:ext uri="{63B3BB69-23CF-44E3-9099-C40C66FF867C}">
                  <a14:compatExt spid="_x0000_s18725"/>
                </a:ext>
                <a:ext uri="{FF2B5EF4-FFF2-40B4-BE49-F238E27FC236}">
                  <a16:creationId xmlns:a16="http://schemas.microsoft.com/office/drawing/2014/main" id="{00000000-0008-0000-0000-00002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102</xdr:row>
          <xdr:rowOff>228600</xdr:rowOff>
        </xdr:from>
        <xdr:to>
          <xdr:col>21</xdr:col>
          <xdr:colOff>171450</xdr:colOff>
          <xdr:row>103</xdr:row>
          <xdr:rowOff>228600</xdr:rowOff>
        </xdr:to>
        <xdr:sp macro="" textlink="">
          <xdr:nvSpPr>
            <xdr:cNvPr id="18726" name="Check Box 294" hidden="1">
              <a:extLst>
                <a:ext uri="{63B3BB69-23CF-44E3-9099-C40C66FF867C}">
                  <a14:compatExt spid="_x0000_s18726"/>
                </a:ext>
                <a:ext uri="{FF2B5EF4-FFF2-40B4-BE49-F238E27FC236}">
                  <a16:creationId xmlns:a16="http://schemas.microsoft.com/office/drawing/2014/main" id="{00000000-0008-0000-0000-00002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103</xdr:row>
          <xdr:rowOff>219075</xdr:rowOff>
        </xdr:from>
        <xdr:to>
          <xdr:col>21</xdr:col>
          <xdr:colOff>171450</xdr:colOff>
          <xdr:row>104</xdr:row>
          <xdr:rowOff>219075</xdr:rowOff>
        </xdr:to>
        <xdr:sp macro="" textlink="">
          <xdr:nvSpPr>
            <xdr:cNvPr id="18727" name="Check Box 295" hidden="1">
              <a:extLst>
                <a:ext uri="{63B3BB69-23CF-44E3-9099-C40C66FF867C}">
                  <a14:compatExt spid="_x0000_s18727"/>
                </a:ext>
                <a:ext uri="{FF2B5EF4-FFF2-40B4-BE49-F238E27FC236}">
                  <a16:creationId xmlns:a16="http://schemas.microsoft.com/office/drawing/2014/main" id="{00000000-0008-0000-0000-00002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104</xdr:row>
          <xdr:rowOff>219075</xdr:rowOff>
        </xdr:from>
        <xdr:to>
          <xdr:col>21</xdr:col>
          <xdr:colOff>171450</xdr:colOff>
          <xdr:row>105</xdr:row>
          <xdr:rowOff>219075</xdr:rowOff>
        </xdr:to>
        <xdr:sp macro="" textlink="">
          <xdr:nvSpPr>
            <xdr:cNvPr id="18728" name="Check Box 296" hidden="1">
              <a:extLst>
                <a:ext uri="{63B3BB69-23CF-44E3-9099-C40C66FF867C}">
                  <a14:compatExt spid="_x0000_s18728"/>
                </a:ext>
                <a:ext uri="{FF2B5EF4-FFF2-40B4-BE49-F238E27FC236}">
                  <a16:creationId xmlns:a16="http://schemas.microsoft.com/office/drawing/2014/main" id="{00000000-0008-0000-0000-00002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105</xdr:row>
          <xdr:rowOff>219075</xdr:rowOff>
        </xdr:from>
        <xdr:to>
          <xdr:col>21</xdr:col>
          <xdr:colOff>171450</xdr:colOff>
          <xdr:row>106</xdr:row>
          <xdr:rowOff>219075</xdr:rowOff>
        </xdr:to>
        <xdr:sp macro="" textlink="">
          <xdr:nvSpPr>
            <xdr:cNvPr id="18729" name="Check Box 297" hidden="1">
              <a:extLst>
                <a:ext uri="{63B3BB69-23CF-44E3-9099-C40C66FF867C}">
                  <a14:compatExt spid="_x0000_s18729"/>
                </a:ext>
                <a:ext uri="{FF2B5EF4-FFF2-40B4-BE49-F238E27FC236}">
                  <a16:creationId xmlns:a16="http://schemas.microsoft.com/office/drawing/2014/main" id="{00000000-0008-0000-0000-00002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219075</xdr:rowOff>
        </xdr:from>
        <xdr:to>
          <xdr:col>21</xdr:col>
          <xdr:colOff>171450</xdr:colOff>
          <xdr:row>107</xdr:row>
          <xdr:rowOff>219075</xdr:rowOff>
        </xdr:to>
        <xdr:sp macro="" textlink="">
          <xdr:nvSpPr>
            <xdr:cNvPr id="18730" name="Check Box 298" hidden="1">
              <a:extLst>
                <a:ext uri="{63B3BB69-23CF-44E3-9099-C40C66FF867C}">
                  <a14:compatExt spid="_x0000_s18730"/>
                </a:ext>
                <a:ext uri="{FF2B5EF4-FFF2-40B4-BE49-F238E27FC236}">
                  <a16:creationId xmlns:a16="http://schemas.microsoft.com/office/drawing/2014/main" id="{00000000-0008-0000-0000-00002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107</xdr:row>
          <xdr:rowOff>228600</xdr:rowOff>
        </xdr:from>
        <xdr:to>
          <xdr:col>21</xdr:col>
          <xdr:colOff>171450</xdr:colOff>
          <xdr:row>108</xdr:row>
          <xdr:rowOff>228600</xdr:rowOff>
        </xdr:to>
        <xdr:sp macro="" textlink="">
          <xdr:nvSpPr>
            <xdr:cNvPr id="18731" name="Check Box 299" hidden="1">
              <a:extLst>
                <a:ext uri="{63B3BB69-23CF-44E3-9099-C40C66FF867C}">
                  <a14:compatExt spid="_x0000_s18731"/>
                </a:ext>
                <a:ext uri="{FF2B5EF4-FFF2-40B4-BE49-F238E27FC236}">
                  <a16:creationId xmlns:a16="http://schemas.microsoft.com/office/drawing/2014/main" id="{00000000-0008-0000-0000-00002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108</xdr:row>
          <xdr:rowOff>228600</xdr:rowOff>
        </xdr:from>
        <xdr:to>
          <xdr:col>21</xdr:col>
          <xdr:colOff>171450</xdr:colOff>
          <xdr:row>109</xdr:row>
          <xdr:rowOff>228600</xdr:rowOff>
        </xdr:to>
        <xdr:sp macro="" textlink="">
          <xdr:nvSpPr>
            <xdr:cNvPr id="18732" name="Check Box 300" hidden="1">
              <a:extLst>
                <a:ext uri="{63B3BB69-23CF-44E3-9099-C40C66FF867C}">
                  <a14:compatExt spid="_x0000_s18732"/>
                </a:ext>
                <a:ext uri="{FF2B5EF4-FFF2-40B4-BE49-F238E27FC236}">
                  <a16:creationId xmlns:a16="http://schemas.microsoft.com/office/drawing/2014/main" id="{00000000-0008-0000-0000-00002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109</xdr:row>
          <xdr:rowOff>228600</xdr:rowOff>
        </xdr:from>
        <xdr:to>
          <xdr:col>21</xdr:col>
          <xdr:colOff>171450</xdr:colOff>
          <xdr:row>110</xdr:row>
          <xdr:rowOff>228600</xdr:rowOff>
        </xdr:to>
        <xdr:sp macro="" textlink="">
          <xdr:nvSpPr>
            <xdr:cNvPr id="18733" name="Check Box 301" hidden="1">
              <a:extLst>
                <a:ext uri="{63B3BB69-23CF-44E3-9099-C40C66FF867C}">
                  <a14:compatExt spid="_x0000_s18733"/>
                </a:ext>
                <a:ext uri="{FF2B5EF4-FFF2-40B4-BE49-F238E27FC236}">
                  <a16:creationId xmlns:a16="http://schemas.microsoft.com/office/drawing/2014/main" id="{00000000-0008-0000-0000-00002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110</xdr:row>
          <xdr:rowOff>228600</xdr:rowOff>
        </xdr:from>
        <xdr:to>
          <xdr:col>21</xdr:col>
          <xdr:colOff>171450</xdr:colOff>
          <xdr:row>111</xdr:row>
          <xdr:rowOff>228600</xdr:rowOff>
        </xdr:to>
        <xdr:sp macro="" textlink="">
          <xdr:nvSpPr>
            <xdr:cNvPr id="18734" name="Check Box 302" hidden="1">
              <a:extLst>
                <a:ext uri="{63B3BB69-23CF-44E3-9099-C40C66FF867C}">
                  <a14:compatExt spid="_x0000_s18734"/>
                </a:ext>
                <a:ext uri="{FF2B5EF4-FFF2-40B4-BE49-F238E27FC236}">
                  <a16:creationId xmlns:a16="http://schemas.microsoft.com/office/drawing/2014/main" id="{00000000-0008-0000-0000-00002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112</xdr:row>
          <xdr:rowOff>228600</xdr:rowOff>
        </xdr:from>
        <xdr:to>
          <xdr:col>21</xdr:col>
          <xdr:colOff>171450</xdr:colOff>
          <xdr:row>113</xdr:row>
          <xdr:rowOff>228600</xdr:rowOff>
        </xdr:to>
        <xdr:sp macro="" textlink="">
          <xdr:nvSpPr>
            <xdr:cNvPr id="18735" name="Check Box 303" hidden="1">
              <a:extLst>
                <a:ext uri="{63B3BB69-23CF-44E3-9099-C40C66FF867C}">
                  <a14:compatExt spid="_x0000_s18735"/>
                </a:ext>
                <a:ext uri="{FF2B5EF4-FFF2-40B4-BE49-F238E27FC236}">
                  <a16:creationId xmlns:a16="http://schemas.microsoft.com/office/drawing/2014/main" id="{00000000-0008-0000-0000-00002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219075</xdr:rowOff>
        </xdr:from>
        <xdr:to>
          <xdr:col>21</xdr:col>
          <xdr:colOff>171450</xdr:colOff>
          <xdr:row>114</xdr:row>
          <xdr:rowOff>219075</xdr:rowOff>
        </xdr:to>
        <xdr:sp macro="" textlink="">
          <xdr:nvSpPr>
            <xdr:cNvPr id="18736" name="Check Box 304" hidden="1">
              <a:extLst>
                <a:ext uri="{63B3BB69-23CF-44E3-9099-C40C66FF867C}">
                  <a14:compatExt spid="_x0000_s18736"/>
                </a:ext>
                <a:ext uri="{FF2B5EF4-FFF2-40B4-BE49-F238E27FC236}">
                  <a16:creationId xmlns:a16="http://schemas.microsoft.com/office/drawing/2014/main" id="{00000000-0008-0000-0000-00003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114</xdr:row>
          <xdr:rowOff>219075</xdr:rowOff>
        </xdr:from>
        <xdr:to>
          <xdr:col>21</xdr:col>
          <xdr:colOff>171450</xdr:colOff>
          <xdr:row>115</xdr:row>
          <xdr:rowOff>219075</xdr:rowOff>
        </xdr:to>
        <xdr:sp macro="" textlink="">
          <xdr:nvSpPr>
            <xdr:cNvPr id="18737" name="Check Box 305" hidden="1">
              <a:extLst>
                <a:ext uri="{63B3BB69-23CF-44E3-9099-C40C66FF867C}">
                  <a14:compatExt spid="_x0000_s18737"/>
                </a:ext>
                <a:ext uri="{FF2B5EF4-FFF2-40B4-BE49-F238E27FC236}">
                  <a16:creationId xmlns:a16="http://schemas.microsoft.com/office/drawing/2014/main" id="{00000000-0008-0000-0000-00003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115</xdr:row>
          <xdr:rowOff>219075</xdr:rowOff>
        </xdr:from>
        <xdr:to>
          <xdr:col>21</xdr:col>
          <xdr:colOff>171450</xdr:colOff>
          <xdr:row>116</xdr:row>
          <xdr:rowOff>219075</xdr:rowOff>
        </xdr:to>
        <xdr:sp macro="" textlink="">
          <xdr:nvSpPr>
            <xdr:cNvPr id="18738" name="Check Box 306" hidden="1">
              <a:extLst>
                <a:ext uri="{63B3BB69-23CF-44E3-9099-C40C66FF867C}">
                  <a14:compatExt spid="_x0000_s18738"/>
                </a:ext>
                <a:ext uri="{FF2B5EF4-FFF2-40B4-BE49-F238E27FC236}">
                  <a16:creationId xmlns:a16="http://schemas.microsoft.com/office/drawing/2014/main" id="{00000000-0008-0000-0000-00003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116</xdr:row>
          <xdr:rowOff>228600</xdr:rowOff>
        </xdr:from>
        <xdr:to>
          <xdr:col>21</xdr:col>
          <xdr:colOff>171450</xdr:colOff>
          <xdr:row>117</xdr:row>
          <xdr:rowOff>228600</xdr:rowOff>
        </xdr:to>
        <xdr:sp macro="" textlink="">
          <xdr:nvSpPr>
            <xdr:cNvPr id="18739" name="Check Box 307" hidden="1">
              <a:extLst>
                <a:ext uri="{63B3BB69-23CF-44E3-9099-C40C66FF867C}">
                  <a14:compatExt spid="_x0000_s18739"/>
                </a:ext>
                <a:ext uri="{FF2B5EF4-FFF2-40B4-BE49-F238E27FC236}">
                  <a16:creationId xmlns:a16="http://schemas.microsoft.com/office/drawing/2014/main" id="{00000000-0008-0000-0000-00003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115</xdr:row>
          <xdr:rowOff>219075</xdr:rowOff>
        </xdr:from>
        <xdr:to>
          <xdr:col>3</xdr:col>
          <xdr:colOff>152400</xdr:colOff>
          <xdr:row>116</xdr:row>
          <xdr:rowOff>219075</xdr:rowOff>
        </xdr:to>
        <xdr:sp macro="" textlink="">
          <xdr:nvSpPr>
            <xdr:cNvPr id="18740" name="Check Box 308" hidden="1">
              <a:extLst>
                <a:ext uri="{63B3BB69-23CF-44E3-9099-C40C66FF867C}">
                  <a14:compatExt spid="_x0000_s18740"/>
                </a:ext>
                <a:ext uri="{FF2B5EF4-FFF2-40B4-BE49-F238E27FC236}">
                  <a16:creationId xmlns:a16="http://schemas.microsoft.com/office/drawing/2014/main" id="{00000000-0008-0000-0000-00003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116</xdr:row>
          <xdr:rowOff>228600</xdr:rowOff>
        </xdr:from>
        <xdr:to>
          <xdr:col>3</xdr:col>
          <xdr:colOff>152400</xdr:colOff>
          <xdr:row>117</xdr:row>
          <xdr:rowOff>228600</xdr:rowOff>
        </xdr:to>
        <xdr:sp macro="" textlink="">
          <xdr:nvSpPr>
            <xdr:cNvPr id="18741" name="Check Box 309" hidden="1">
              <a:extLst>
                <a:ext uri="{63B3BB69-23CF-44E3-9099-C40C66FF867C}">
                  <a14:compatExt spid="_x0000_s18741"/>
                </a:ext>
                <a:ext uri="{FF2B5EF4-FFF2-40B4-BE49-F238E27FC236}">
                  <a16:creationId xmlns:a16="http://schemas.microsoft.com/office/drawing/2014/main" id="{00000000-0008-0000-0000-00003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228600</xdr:rowOff>
        </xdr:from>
        <xdr:to>
          <xdr:col>3</xdr:col>
          <xdr:colOff>152400</xdr:colOff>
          <xdr:row>119</xdr:row>
          <xdr:rowOff>228600</xdr:rowOff>
        </xdr:to>
        <xdr:sp macro="" textlink="">
          <xdr:nvSpPr>
            <xdr:cNvPr id="18742" name="Check Box 310" hidden="1">
              <a:extLst>
                <a:ext uri="{63B3BB69-23CF-44E3-9099-C40C66FF867C}">
                  <a14:compatExt spid="_x0000_s18742"/>
                </a:ext>
                <a:ext uri="{FF2B5EF4-FFF2-40B4-BE49-F238E27FC236}">
                  <a16:creationId xmlns:a16="http://schemas.microsoft.com/office/drawing/2014/main" id="{00000000-0008-0000-0000-00003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119</xdr:row>
          <xdr:rowOff>228600</xdr:rowOff>
        </xdr:from>
        <xdr:to>
          <xdr:col>3</xdr:col>
          <xdr:colOff>152400</xdr:colOff>
          <xdr:row>120</xdr:row>
          <xdr:rowOff>228600</xdr:rowOff>
        </xdr:to>
        <xdr:sp macro="" textlink="">
          <xdr:nvSpPr>
            <xdr:cNvPr id="18743" name="Check Box 311" hidden="1">
              <a:extLst>
                <a:ext uri="{63B3BB69-23CF-44E3-9099-C40C66FF867C}">
                  <a14:compatExt spid="_x0000_s18743"/>
                </a:ext>
                <a:ext uri="{FF2B5EF4-FFF2-40B4-BE49-F238E27FC236}">
                  <a16:creationId xmlns:a16="http://schemas.microsoft.com/office/drawing/2014/main" id="{00000000-0008-0000-0000-00003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120</xdr:row>
          <xdr:rowOff>228600</xdr:rowOff>
        </xdr:from>
        <xdr:to>
          <xdr:col>3</xdr:col>
          <xdr:colOff>152400</xdr:colOff>
          <xdr:row>121</xdr:row>
          <xdr:rowOff>228600</xdr:rowOff>
        </xdr:to>
        <xdr:sp macro="" textlink="">
          <xdr:nvSpPr>
            <xdr:cNvPr id="18744" name="Check Box 312" hidden="1">
              <a:extLst>
                <a:ext uri="{63B3BB69-23CF-44E3-9099-C40C66FF867C}">
                  <a14:compatExt spid="_x0000_s18744"/>
                </a:ext>
                <a:ext uri="{FF2B5EF4-FFF2-40B4-BE49-F238E27FC236}">
                  <a16:creationId xmlns:a16="http://schemas.microsoft.com/office/drawing/2014/main" id="{00000000-0008-0000-0000-00003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121</xdr:row>
          <xdr:rowOff>219075</xdr:rowOff>
        </xdr:from>
        <xdr:to>
          <xdr:col>3</xdr:col>
          <xdr:colOff>152400</xdr:colOff>
          <xdr:row>122</xdr:row>
          <xdr:rowOff>219075</xdr:rowOff>
        </xdr:to>
        <xdr:sp macro="" textlink="">
          <xdr:nvSpPr>
            <xdr:cNvPr id="18745" name="Check Box 313" hidden="1">
              <a:extLst>
                <a:ext uri="{63B3BB69-23CF-44E3-9099-C40C66FF867C}">
                  <a14:compatExt spid="_x0000_s18745"/>
                </a:ext>
                <a:ext uri="{FF2B5EF4-FFF2-40B4-BE49-F238E27FC236}">
                  <a16:creationId xmlns:a16="http://schemas.microsoft.com/office/drawing/2014/main" id="{00000000-0008-0000-0000-00003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122</xdr:row>
          <xdr:rowOff>228600</xdr:rowOff>
        </xdr:from>
        <xdr:to>
          <xdr:col>3</xdr:col>
          <xdr:colOff>152400</xdr:colOff>
          <xdr:row>123</xdr:row>
          <xdr:rowOff>228600</xdr:rowOff>
        </xdr:to>
        <xdr:sp macro="" textlink="">
          <xdr:nvSpPr>
            <xdr:cNvPr id="18746" name="Check Box 314" hidden="1">
              <a:extLst>
                <a:ext uri="{63B3BB69-23CF-44E3-9099-C40C66FF867C}">
                  <a14:compatExt spid="_x0000_s18746"/>
                </a:ext>
                <a:ext uri="{FF2B5EF4-FFF2-40B4-BE49-F238E27FC236}">
                  <a16:creationId xmlns:a16="http://schemas.microsoft.com/office/drawing/2014/main" id="{00000000-0008-0000-0000-00003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219075</xdr:rowOff>
        </xdr:from>
        <xdr:to>
          <xdr:col>3</xdr:col>
          <xdr:colOff>152400</xdr:colOff>
          <xdr:row>124</xdr:row>
          <xdr:rowOff>219075</xdr:rowOff>
        </xdr:to>
        <xdr:sp macro="" textlink="">
          <xdr:nvSpPr>
            <xdr:cNvPr id="18747" name="Check Box 315" hidden="1">
              <a:extLst>
                <a:ext uri="{63B3BB69-23CF-44E3-9099-C40C66FF867C}">
                  <a14:compatExt spid="_x0000_s18747"/>
                </a:ext>
                <a:ext uri="{FF2B5EF4-FFF2-40B4-BE49-F238E27FC236}">
                  <a16:creationId xmlns:a16="http://schemas.microsoft.com/office/drawing/2014/main" id="{00000000-0008-0000-0000-00003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124</xdr:row>
          <xdr:rowOff>219075</xdr:rowOff>
        </xdr:from>
        <xdr:to>
          <xdr:col>3</xdr:col>
          <xdr:colOff>152400</xdr:colOff>
          <xdr:row>125</xdr:row>
          <xdr:rowOff>219075</xdr:rowOff>
        </xdr:to>
        <xdr:sp macro="" textlink="">
          <xdr:nvSpPr>
            <xdr:cNvPr id="18748" name="Check Box 316" hidden="1">
              <a:extLst>
                <a:ext uri="{63B3BB69-23CF-44E3-9099-C40C66FF867C}">
                  <a14:compatExt spid="_x0000_s18748"/>
                </a:ext>
                <a:ext uri="{FF2B5EF4-FFF2-40B4-BE49-F238E27FC236}">
                  <a16:creationId xmlns:a16="http://schemas.microsoft.com/office/drawing/2014/main" id="{00000000-0008-0000-0000-00003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125</xdr:row>
          <xdr:rowOff>219075</xdr:rowOff>
        </xdr:from>
        <xdr:to>
          <xdr:col>3</xdr:col>
          <xdr:colOff>152400</xdr:colOff>
          <xdr:row>126</xdr:row>
          <xdr:rowOff>219075</xdr:rowOff>
        </xdr:to>
        <xdr:sp macro="" textlink="">
          <xdr:nvSpPr>
            <xdr:cNvPr id="18749" name="Check Box 317" hidden="1">
              <a:extLst>
                <a:ext uri="{63B3BB69-23CF-44E3-9099-C40C66FF867C}">
                  <a14:compatExt spid="_x0000_s18749"/>
                </a:ext>
                <a:ext uri="{FF2B5EF4-FFF2-40B4-BE49-F238E27FC236}">
                  <a16:creationId xmlns:a16="http://schemas.microsoft.com/office/drawing/2014/main" id="{00000000-0008-0000-0000-00003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228600</xdr:rowOff>
        </xdr:from>
        <xdr:to>
          <xdr:col>3</xdr:col>
          <xdr:colOff>152400</xdr:colOff>
          <xdr:row>127</xdr:row>
          <xdr:rowOff>228600</xdr:rowOff>
        </xdr:to>
        <xdr:sp macro="" textlink="">
          <xdr:nvSpPr>
            <xdr:cNvPr id="18750" name="Check Box 318" hidden="1">
              <a:extLst>
                <a:ext uri="{63B3BB69-23CF-44E3-9099-C40C66FF867C}">
                  <a14:compatExt spid="_x0000_s18750"/>
                </a:ext>
                <a:ext uri="{FF2B5EF4-FFF2-40B4-BE49-F238E27FC236}">
                  <a16:creationId xmlns:a16="http://schemas.microsoft.com/office/drawing/2014/main" id="{00000000-0008-0000-0000-00003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228600</xdr:rowOff>
        </xdr:from>
        <xdr:to>
          <xdr:col>3</xdr:col>
          <xdr:colOff>152400</xdr:colOff>
          <xdr:row>128</xdr:row>
          <xdr:rowOff>228600</xdr:rowOff>
        </xdr:to>
        <xdr:sp macro="" textlink="">
          <xdr:nvSpPr>
            <xdr:cNvPr id="18751" name="Check Box 319" hidden="1">
              <a:extLst>
                <a:ext uri="{63B3BB69-23CF-44E3-9099-C40C66FF867C}">
                  <a14:compatExt spid="_x0000_s18751"/>
                </a:ext>
                <a:ext uri="{FF2B5EF4-FFF2-40B4-BE49-F238E27FC236}">
                  <a16:creationId xmlns:a16="http://schemas.microsoft.com/office/drawing/2014/main" id="{00000000-0008-0000-0000-00003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118</xdr:row>
          <xdr:rowOff>228600</xdr:rowOff>
        </xdr:from>
        <xdr:to>
          <xdr:col>21</xdr:col>
          <xdr:colOff>171450</xdr:colOff>
          <xdr:row>119</xdr:row>
          <xdr:rowOff>228600</xdr:rowOff>
        </xdr:to>
        <xdr:sp macro="" textlink="">
          <xdr:nvSpPr>
            <xdr:cNvPr id="18752" name="Check Box 320" hidden="1">
              <a:extLst>
                <a:ext uri="{63B3BB69-23CF-44E3-9099-C40C66FF867C}">
                  <a14:compatExt spid="_x0000_s18752"/>
                </a:ext>
                <a:ext uri="{FF2B5EF4-FFF2-40B4-BE49-F238E27FC236}">
                  <a16:creationId xmlns:a16="http://schemas.microsoft.com/office/drawing/2014/main" id="{00000000-0008-0000-0000-00004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119</xdr:row>
          <xdr:rowOff>228600</xdr:rowOff>
        </xdr:from>
        <xdr:to>
          <xdr:col>21</xdr:col>
          <xdr:colOff>171450</xdr:colOff>
          <xdr:row>120</xdr:row>
          <xdr:rowOff>228600</xdr:rowOff>
        </xdr:to>
        <xdr:sp macro="" textlink="">
          <xdr:nvSpPr>
            <xdr:cNvPr id="18753" name="Check Box 321" hidden="1">
              <a:extLst>
                <a:ext uri="{63B3BB69-23CF-44E3-9099-C40C66FF867C}">
                  <a14:compatExt spid="_x0000_s18753"/>
                </a:ext>
                <a:ext uri="{FF2B5EF4-FFF2-40B4-BE49-F238E27FC236}">
                  <a16:creationId xmlns:a16="http://schemas.microsoft.com/office/drawing/2014/main" id="{00000000-0008-0000-0000-00004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120</xdr:row>
          <xdr:rowOff>228600</xdr:rowOff>
        </xdr:from>
        <xdr:to>
          <xdr:col>21</xdr:col>
          <xdr:colOff>171450</xdr:colOff>
          <xdr:row>121</xdr:row>
          <xdr:rowOff>228600</xdr:rowOff>
        </xdr:to>
        <xdr:sp macro="" textlink="">
          <xdr:nvSpPr>
            <xdr:cNvPr id="18754" name="Check Box 322" hidden="1">
              <a:extLst>
                <a:ext uri="{63B3BB69-23CF-44E3-9099-C40C66FF867C}">
                  <a14:compatExt spid="_x0000_s18754"/>
                </a:ext>
                <a:ext uri="{FF2B5EF4-FFF2-40B4-BE49-F238E27FC236}">
                  <a16:creationId xmlns:a16="http://schemas.microsoft.com/office/drawing/2014/main" id="{00000000-0008-0000-0000-00004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121</xdr:row>
          <xdr:rowOff>219075</xdr:rowOff>
        </xdr:from>
        <xdr:to>
          <xdr:col>21</xdr:col>
          <xdr:colOff>171450</xdr:colOff>
          <xdr:row>122</xdr:row>
          <xdr:rowOff>219075</xdr:rowOff>
        </xdr:to>
        <xdr:sp macro="" textlink="">
          <xdr:nvSpPr>
            <xdr:cNvPr id="18755" name="Check Box 323" hidden="1">
              <a:extLst>
                <a:ext uri="{63B3BB69-23CF-44E3-9099-C40C66FF867C}">
                  <a14:compatExt spid="_x0000_s18755"/>
                </a:ext>
                <a:ext uri="{FF2B5EF4-FFF2-40B4-BE49-F238E27FC236}">
                  <a16:creationId xmlns:a16="http://schemas.microsoft.com/office/drawing/2014/main" id="{00000000-0008-0000-0000-00004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122</xdr:row>
          <xdr:rowOff>228600</xdr:rowOff>
        </xdr:from>
        <xdr:to>
          <xdr:col>21</xdr:col>
          <xdr:colOff>171450</xdr:colOff>
          <xdr:row>123</xdr:row>
          <xdr:rowOff>228600</xdr:rowOff>
        </xdr:to>
        <xdr:sp macro="" textlink="">
          <xdr:nvSpPr>
            <xdr:cNvPr id="18756" name="Check Box 324" hidden="1">
              <a:extLst>
                <a:ext uri="{63B3BB69-23CF-44E3-9099-C40C66FF867C}">
                  <a14:compatExt spid="_x0000_s18756"/>
                </a:ext>
                <a:ext uri="{FF2B5EF4-FFF2-40B4-BE49-F238E27FC236}">
                  <a16:creationId xmlns:a16="http://schemas.microsoft.com/office/drawing/2014/main" id="{00000000-0008-0000-0000-00004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123</xdr:row>
          <xdr:rowOff>219075</xdr:rowOff>
        </xdr:from>
        <xdr:to>
          <xdr:col>21</xdr:col>
          <xdr:colOff>171450</xdr:colOff>
          <xdr:row>124</xdr:row>
          <xdr:rowOff>219075</xdr:rowOff>
        </xdr:to>
        <xdr:sp macro="" textlink="">
          <xdr:nvSpPr>
            <xdr:cNvPr id="18757" name="Check Box 325" hidden="1">
              <a:extLst>
                <a:ext uri="{63B3BB69-23CF-44E3-9099-C40C66FF867C}">
                  <a14:compatExt spid="_x0000_s18757"/>
                </a:ext>
                <a:ext uri="{FF2B5EF4-FFF2-40B4-BE49-F238E27FC236}">
                  <a16:creationId xmlns:a16="http://schemas.microsoft.com/office/drawing/2014/main" id="{00000000-0008-0000-0000-00004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124</xdr:row>
          <xdr:rowOff>219075</xdr:rowOff>
        </xdr:from>
        <xdr:to>
          <xdr:col>21</xdr:col>
          <xdr:colOff>171450</xdr:colOff>
          <xdr:row>125</xdr:row>
          <xdr:rowOff>219075</xdr:rowOff>
        </xdr:to>
        <xdr:sp macro="" textlink="">
          <xdr:nvSpPr>
            <xdr:cNvPr id="18758" name="Check Box 326" hidden="1">
              <a:extLst>
                <a:ext uri="{63B3BB69-23CF-44E3-9099-C40C66FF867C}">
                  <a14:compatExt spid="_x0000_s18758"/>
                </a:ext>
                <a:ext uri="{FF2B5EF4-FFF2-40B4-BE49-F238E27FC236}">
                  <a16:creationId xmlns:a16="http://schemas.microsoft.com/office/drawing/2014/main" id="{00000000-0008-0000-0000-00004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219075</xdr:rowOff>
        </xdr:from>
        <xdr:to>
          <xdr:col>21</xdr:col>
          <xdr:colOff>171450</xdr:colOff>
          <xdr:row>126</xdr:row>
          <xdr:rowOff>219075</xdr:rowOff>
        </xdr:to>
        <xdr:sp macro="" textlink="">
          <xdr:nvSpPr>
            <xdr:cNvPr id="18759" name="Check Box 327" hidden="1">
              <a:extLst>
                <a:ext uri="{63B3BB69-23CF-44E3-9099-C40C66FF867C}">
                  <a14:compatExt spid="_x0000_s18759"/>
                </a:ext>
                <a:ext uri="{FF2B5EF4-FFF2-40B4-BE49-F238E27FC236}">
                  <a16:creationId xmlns:a16="http://schemas.microsoft.com/office/drawing/2014/main" id="{00000000-0008-0000-0000-00004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228600</xdr:rowOff>
        </xdr:from>
        <xdr:to>
          <xdr:col>21</xdr:col>
          <xdr:colOff>171450</xdr:colOff>
          <xdr:row>127</xdr:row>
          <xdr:rowOff>228600</xdr:rowOff>
        </xdr:to>
        <xdr:sp macro="" textlink="">
          <xdr:nvSpPr>
            <xdr:cNvPr id="18760" name="Check Box 328" hidden="1">
              <a:extLst>
                <a:ext uri="{63B3BB69-23CF-44E3-9099-C40C66FF867C}">
                  <a14:compatExt spid="_x0000_s18760"/>
                </a:ext>
                <a:ext uri="{FF2B5EF4-FFF2-40B4-BE49-F238E27FC236}">
                  <a16:creationId xmlns:a16="http://schemas.microsoft.com/office/drawing/2014/main" id="{00000000-0008-0000-0000-00004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228600</xdr:rowOff>
        </xdr:from>
        <xdr:to>
          <xdr:col>21</xdr:col>
          <xdr:colOff>171450</xdr:colOff>
          <xdr:row>128</xdr:row>
          <xdr:rowOff>228600</xdr:rowOff>
        </xdr:to>
        <xdr:sp macro="" textlink="">
          <xdr:nvSpPr>
            <xdr:cNvPr id="18761" name="Check Box 329" hidden="1">
              <a:extLst>
                <a:ext uri="{63B3BB69-23CF-44E3-9099-C40C66FF867C}">
                  <a14:compatExt spid="_x0000_s18761"/>
                </a:ext>
                <a:ext uri="{FF2B5EF4-FFF2-40B4-BE49-F238E27FC236}">
                  <a16:creationId xmlns:a16="http://schemas.microsoft.com/office/drawing/2014/main" id="{00000000-0008-0000-0000-00004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76200</xdr:colOff>
      <xdr:row>0</xdr:row>
      <xdr:rowOff>28575</xdr:rowOff>
    </xdr:from>
    <xdr:to>
      <xdr:col>17</xdr:col>
      <xdr:colOff>133350</xdr:colOff>
      <xdr:row>2</xdr:row>
      <xdr:rowOff>0</xdr:rowOff>
    </xdr:to>
    <xdr:sp macro="" textlink="">
      <xdr:nvSpPr>
        <xdr:cNvPr id="2" name="下矢印 1">
          <a:extLst>
            <a:ext uri="{FF2B5EF4-FFF2-40B4-BE49-F238E27FC236}">
              <a16:creationId xmlns:a16="http://schemas.microsoft.com/office/drawing/2014/main" id="{00000000-0008-0000-0100-000002000000}"/>
            </a:ext>
          </a:extLst>
        </xdr:cNvPr>
        <xdr:cNvSpPr/>
      </xdr:nvSpPr>
      <xdr:spPr>
        <a:xfrm flipV="1">
          <a:off x="3276600" y="28575"/>
          <a:ext cx="257175" cy="3143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28575</xdr:colOff>
          <xdr:row>0</xdr:row>
          <xdr:rowOff>104775</xdr:rowOff>
        </xdr:from>
        <xdr:to>
          <xdr:col>16</xdr:col>
          <xdr:colOff>104775</xdr:colOff>
          <xdr:row>0</xdr:row>
          <xdr:rowOff>342900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0</xdr:row>
          <xdr:rowOff>104775</xdr:rowOff>
        </xdr:from>
        <xdr:to>
          <xdr:col>19</xdr:col>
          <xdr:colOff>85725</xdr:colOff>
          <xdr:row>0</xdr:row>
          <xdr:rowOff>342900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0</xdr:row>
          <xdr:rowOff>95250</xdr:rowOff>
        </xdr:from>
        <xdr:to>
          <xdr:col>22</xdr:col>
          <xdr:colOff>85725</xdr:colOff>
          <xdr:row>0</xdr:row>
          <xdr:rowOff>333375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2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xdr:row>
          <xdr:rowOff>0</xdr:rowOff>
        </xdr:from>
        <xdr:to>
          <xdr:col>14</xdr:col>
          <xdr:colOff>85725</xdr:colOff>
          <xdr:row>2</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2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xdr:row>
          <xdr:rowOff>0</xdr:rowOff>
        </xdr:from>
        <xdr:to>
          <xdr:col>19</xdr:col>
          <xdr:colOff>85725</xdr:colOff>
          <xdr:row>2</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2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xdr:row>
          <xdr:rowOff>0</xdr:rowOff>
        </xdr:from>
        <xdr:to>
          <xdr:col>22</xdr:col>
          <xdr:colOff>85725</xdr:colOff>
          <xdr:row>2</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2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xdr:row>
          <xdr:rowOff>104775</xdr:rowOff>
        </xdr:from>
        <xdr:to>
          <xdr:col>4</xdr:col>
          <xdr:colOff>323850</xdr:colOff>
          <xdr:row>2</xdr:row>
          <xdr:rowOff>342900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2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xdr:row>
          <xdr:rowOff>104775</xdr:rowOff>
        </xdr:from>
        <xdr:to>
          <xdr:col>8</xdr:col>
          <xdr:colOff>123825</xdr:colOff>
          <xdr:row>2</xdr:row>
          <xdr:rowOff>342900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2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xdr:row>
          <xdr:rowOff>0</xdr:rowOff>
        </xdr:from>
        <xdr:to>
          <xdr:col>3</xdr:col>
          <xdr:colOff>85725</xdr:colOff>
          <xdr:row>6</xdr:row>
          <xdr:rowOff>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2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0</xdr:rowOff>
        </xdr:from>
        <xdr:to>
          <xdr:col>6</xdr:col>
          <xdr:colOff>38100</xdr:colOff>
          <xdr:row>6</xdr:row>
          <xdr:rowOff>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0</xdr:rowOff>
        </xdr:from>
        <xdr:to>
          <xdr:col>10</xdr:col>
          <xdr:colOff>114300</xdr:colOff>
          <xdr:row>6</xdr:row>
          <xdr:rowOff>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2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0</xdr:rowOff>
        </xdr:from>
        <xdr:to>
          <xdr:col>10</xdr:col>
          <xdr:colOff>114300</xdr:colOff>
          <xdr:row>7</xdr:row>
          <xdr:rowOff>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2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10</xdr:col>
          <xdr:colOff>114300</xdr:colOff>
          <xdr:row>8</xdr:row>
          <xdr:rowOff>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2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xdr:row>
          <xdr:rowOff>0</xdr:rowOff>
        </xdr:from>
        <xdr:to>
          <xdr:col>22</xdr:col>
          <xdr:colOff>85725</xdr:colOff>
          <xdr:row>2</xdr:row>
          <xdr:rowOff>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2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0</xdr:rowOff>
        </xdr:from>
        <xdr:to>
          <xdr:col>3</xdr:col>
          <xdr:colOff>85725</xdr:colOff>
          <xdr:row>12</xdr:row>
          <xdr:rowOff>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2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xdr:row>
          <xdr:rowOff>0</xdr:rowOff>
        </xdr:from>
        <xdr:to>
          <xdr:col>6</xdr:col>
          <xdr:colOff>38100</xdr:colOff>
          <xdr:row>12</xdr:row>
          <xdr:rowOff>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2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0</xdr:rowOff>
        </xdr:from>
        <xdr:to>
          <xdr:col>10</xdr:col>
          <xdr:colOff>114300</xdr:colOff>
          <xdr:row>12</xdr:row>
          <xdr:rowOff>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2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0</xdr:rowOff>
        </xdr:from>
        <xdr:to>
          <xdr:col>10</xdr:col>
          <xdr:colOff>114300</xdr:colOff>
          <xdr:row>13</xdr:row>
          <xdr:rowOff>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2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0</xdr:rowOff>
        </xdr:from>
        <xdr:to>
          <xdr:col>10</xdr:col>
          <xdr:colOff>114300</xdr:colOff>
          <xdr:row>14</xdr:row>
          <xdr:rowOff>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2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0</xdr:rowOff>
        </xdr:from>
        <xdr:to>
          <xdr:col>3</xdr:col>
          <xdr:colOff>85725</xdr:colOff>
          <xdr:row>18</xdr:row>
          <xdr:rowOff>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2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0</xdr:rowOff>
        </xdr:from>
        <xdr:to>
          <xdr:col>6</xdr:col>
          <xdr:colOff>38100</xdr:colOff>
          <xdr:row>18</xdr:row>
          <xdr:rowOff>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2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0</xdr:rowOff>
        </xdr:from>
        <xdr:to>
          <xdr:col>10</xdr:col>
          <xdr:colOff>114300</xdr:colOff>
          <xdr:row>18</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2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228600</xdr:rowOff>
        </xdr:from>
        <xdr:to>
          <xdr:col>10</xdr:col>
          <xdr:colOff>114300</xdr:colOff>
          <xdr:row>18</xdr:row>
          <xdr:rowOff>228600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2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228600</xdr:rowOff>
        </xdr:from>
        <xdr:to>
          <xdr:col>10</xdr:col>
          <xdr:colOff>114300</xdr:colOff>
          <xdr:row>19</xdr:row>
          <xdr:rowOff>228600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2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0</xdr:rowOff>
        </xdr:from>
        <xdr:to>
          <xdr:col>3</xdr:col>
          <xdr:colOff>85725</xdr:colOff>
          <xdr:row>24</xdr:row>
          <xdr:rowOff>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2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6</xdr:col>
          <xdr:colOff>19050</xdr:colOff>
          <xdr:row>24</xdr:row>
          <xdr:rowOff>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2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0</xdr:rowOff>
        </xdr:from>
        <xdr:to>
          <xdr:col>10</xdr:col>
          <xdr:colOff>123825</xdr:colOff>
          <xdr:row>24</xdr:row>
          <xdr:rowOff>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2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0</xdr:rowOff>
        </xdr:from>
        <xdr:to>
          <xdr:col>10</xdr:col>
          <xdr:colOff>123825</xdr:colOff>
          <xdr:row>25</xdr:row>
          <xdr:rowOff>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2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228600</xdr:rowOff>
        </xdr:from>
        <xdr:to>
          <xdr:col>10</xdr:col>
          <xdr:colOff>123825</xdr:colOff>
          <xdr:row>25</xdr:row>
          <xdr:rowOff>228600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2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3</xdr:col>
          <xdr:colOff>85725</xdr:colOff>
          <xdr:row>30</xdr:row>
          <xdr:rowOff>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2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29</xdr:row>
          <xdr:rowOff>0</xdr:rowOff>
        </xdr:from>
        <xdr:to>
          <xdr:col>6</xdr:col>
          <xdr:colOff>28575</xdr:colOff>
          <xdr:row>30</xdr:row>
          <xdr:rowOff>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2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0</xdr:rowOff>
        </xdr:from>
        <xdr:to>
          <xdr:col>10</xdr:col>
          <xdr:colOff>123825</xdr:colOff>
          <xdr:row>30</xdr:row>
          <xdr:rowOff>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2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0</xdr:rowOff>
        </xdr:from>
        <xdr:to>
          <xdr:col>10</xdr:col>
          <xdr:colOff>123825</xdr:colOff>
          <xdr:row>31</xdr:row>
          <xdr:rowOff>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2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228600</xdr:rowOff>
        </xdr:from>
        <xdr:to>
          <xdr:col>10</xdr:col>
          <xdr:colOff>123825</xdr:colOff>
          <xdr:row>31</xdr:row>
          <xdr:rowOff>228600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2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0</xdr:rowOff>
        </xdr:from>
        <xdr:to>
          <xdr:col>3</xdr:col>
          <xdr:colOff>95250</xdr:colOff>
          <xdr:row>36</xdr:row>
          <xdr:rowOff>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2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35</xdr:row>
          <xdr:rowOff>0</xdr:rowOff>
        </xdr:from>
        <xdr:to>
          <xdr:col>6</xdr:col>
          <xdr:colOff>28575</xdr:colOff>
          <xdr:row>36</xdr:row>
          <xdr:rowOff>0</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2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35</xdr:row>
          <xdr:rowOff>0</xdr:rowOff>
        </xdr:from>
        <xdr:to>
          <xdr:col>10</xdr:col>
          <xdr:colOff>114300</xdr:colOff>
          <xdr:row>36</xdr:row>
          <xdr:rowOff>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2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0</xdr:rowOff>
        </xdr:from>
        <xdr:to>
          <xdr:col>10</xdr:col>
          <xdr:colOff>114300</xdr:colOff>
          <xdr:row>37</xdr:row>
          <xdr:rowOff>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2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228600</xdr:rowOff>
        </xdr:from>
        <xdr:to>
          <xdr:col>10</xdr:col>
          <xdr:colOff>114300</xdr:colOff>
          <xdr:row>37</xdr:row>
          <xdr:rowOff>228600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2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0</xdr:rowOff>
        </xdr:from>
        <xdr:to>
          <xdr:col>3</xdr:col>
          <xdr:colOff>85725</xdr:colOff>
          <xdr:row>42</xdr:row>
          <xdr:rowOff>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2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0</xdr:rowOff>
        </xdr:from>
        <xdr:to>
          <xdr:col>6</xdr:col>
          <xdr:colOff>38100</xdr:colOff>
          <xdr:row>42</xdr:row>
          <xdr:rowOff>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2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41</xdr:row>
          <xdr:rowOff>0</xdr:rowOff>
        </xdr:from>
        <xdr:to>
          <xdr:col>10</xdr:col>
          <xdr:colOff>114300</xdr:colOff>
          <xdr:row>42</xdr:row>
          <xdr:rowOff>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2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42</xdr:row>
          <xdr:rowOff>0</xdr:rowOff>
        </xdr:from>
        <xdr:to>
          <xdr:col>10</xdr:col>
          <xdr:colOff>114300</xdr:colOff>
          <xdr:row>43</xdr:row>
          <xdr:rowOff>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2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43</xdr:row>
          <xdr:rowOff>0</xdr:rowOff>
        </xdr:from>
        <xdr:to>
          <xdr:col>10</xdr:col>
          <xdr:colOff>114300</xdr:colOff>
          <xdr:row>44</xdr:row>
          <xdr:rowOff>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2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0</xdr:rowOff>
        </xdr:from>
        <xdr:to>
          <xdr:col>3</xdr:col>
          <xdr:colOff>85725</xdr:colOff>
          <xdr:row>48</xdr:row>
          <xdr:rowOff>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2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0</xdr:rowOff>
        </xdr:from>
        <xdr:to>
          <xdr:col>6</xdr:col>
          <xdr:colOff>38100</xdr:colOff>
          <xdr:row>48</xdr:row>
          <xdr:rowOff>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2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47</xdr:row>
          <xdr:rowOff>0</xdr:rowOff>
        </xdr:from>
        <xdr:to>
          <xdr:col>10</xdr:col>
          <xdr:colOff>114300</xdr:colOff>
          <xdr:row>48</xdr:row>
          <xdr:rowOff>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2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48</xdr:row>
          <xdr:rowOff>0</xdr:rowOff>
        </xdr:from>
        <xdr:to>
          <xdr:col>10</xdr:col>
          <xdr:colOff>114300</xdr:colOff>
          <xdr:row>49</xdr:row>
          <xdr:rowOff>0</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2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49</xdr:row>
          <xdr:rowOff>0</xdr:rowOff>
        </xdr:from>
        <xdr:to>
          <xdr:col>10</xdr:col>
          <xdr:colOff>114300</xdr:colOff>
          <xdr:row>50</xdr:row>
          <xdr:rowOff>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2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53</xdr:row>
          <xdr:rowOff>0</xdr:rowOff>
        </xdr:from>
        <xdr:to>
          <xdr:col>3</xdr:col>
          <xdr:colOff>85725</xdr:colOff>
          <xdr:row>54</xdr:row>
          <xdr:rowOff>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2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53</xdr:row>
          <xdr:rowOff>0</xdr:rowOff>
        </xdr:from>
        <xdr:to>
          <xdr:col>6</xdr:col>
          <xdr:colOff>38100</xdr:colOff>
          <xdr:row>54</xdr:row>
          <xdr:rowOff>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2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53</xdr:row>
          <xdr:rowOff>0</xdr:rowOff>
        </xdr:from>
        <xdr:to>
          <xdr:col>10</xdr:col>
          <xdr:colOff>114300</xdr:colOff>
          <xdr:row>54</xdr:row>
          <xdr:rowOff>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2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53</xdr:row>
          <xdr:rowOff>228600</xdr:rowOff>
        </xdr:from>
        <xdr:to>
          <xdr:col>10</xdr:col>
          <xdr:colOff>114300</xdr:colOff>
          <xdr:row>54</xdr:row>
          <xdr:rowOff>228600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2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54</xdr:row>
          <xdr:rowOff>228600</xdr:rowOff>
        </xdr:from>
        <xdr:to>
          <xdr:col>10</xdr:col>
          <xdr:colOff>114300</xdr:colOff>
          <xdr:row>55</xdr:row>
          <xdr:rowOff>228600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2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59</xdr:row>
          <xdr:rowOff>0</xdr:rowOff>
        </xdr:from>
        <xdr:to>
          <xdr:col>3</xdr:col>
          <xdr:colOff>85725</xdr:colOff>
          <xdr:row>60</xdr:row>
          <xdr:rowOff>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2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0</xdr:rowOff>
        </xdr:from>
        <xdr:to>
          <xdr:col>6</xdr:col>
          <xdr:colOff>19050</xdr:colOff>
          <xdr:row>60</xdr:row>
          <xdr:rowOff>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2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59</xdr:row>
          <xdr:rowOff>0</xdr:rowOff>
        </xdr:from>
        <xdr:to>
          <xdr:col>10</xdr:col>
          <xdr:colOff>123825</xdr:colOff>
          <xdr:row>60</xdr:row>
          <xdr:rowOff>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2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0</xdr:rowOff>
        </xdr:from>
        <xdr:to>
          <xdr:col>10</xdr:col>
          <xdr:colOff>123825</xdr:colOff>
          <xdr:row>61</xdr:row>
          <xdr:rowOff>0</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2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228600</xdr:rowOff>
        </xdr:from>
        <xdr:to>
          <xdr:col>10</xdr:col>
          <xdr:colOff>123825</xdr:colOff>
          <xdr:row>61</xdr:row>
          <xdr:rowOff>228600</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2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65</xdr:row>
          <xdr:rowOff>0</xdr:rowOff>
        </xdr:from>
        <xdr:to>
          <xdr:col>3</xdr:col>
          <xdr:colOff>85725</xdr:colOff>
          <xdr:row>66</xdr:row>
          <xdr:rowOff>0</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2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65</xdr:row>
          <xdr:rowOff>0</xdr:rowOff>
        </xdr:from>
        <xdr:to>
          <xdr:col>6</xdr:col>
          <xdr:colOff>28575</xdr:colOff>
          <xdr:row>66</xdr:row>
          <xdr:rowOff>0</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2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65</xdr:row>
          <xdr:rowOff>0</xdr:rowOff>
        </xdr:from>
        <xdr:to>
          <xdr:col>10</xdr:col>
          <xdr:colOff>123825</xdr:colOff>
          <xdr:row>66</xdr:row>
          <xdr:rowOff>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2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66</xdr:row>
          <xdr:rowOff>0</xdr:rowOff>
        </xdr:from>
        <xdr:to>
          <xdr:col>10</xdr:col>
          <xdr:colOff>123825</xdr:colOff>
          <xdr:row>67</xdr:row>
          <xdr:rowOff>0</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2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66</xdr:row>
          <xdr:rowOff>228600</xdr:rowOff>
        </xdr:from>
        <xdr:to>
          <xdr:col>10</xdr:col>
          <xdr:colOff>123825</xdr:colOff>
          <xdr:row>67</xdr:row>
          <xdr:rowOff>228600</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2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0</xdr:rowOff>
        </xdr:from>
        <xdr:to>
          <xdr:col>3</xdr:col>
          <xdr:colOff>95250</xdr:colOff>
          <xdr:row>72</xdr:row>
          <xdr:rowOff>0</xdr:rowOff>
        </xdr:to>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2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71</xdr:row>
          <xdr:rowOff>0</xdr:rowOff>
        </xdr:from>
        <xdr:to>
          <xdr:col>6</xdr:col>
          <xdr:colOff>28575</xdr:colOff>
          <xdr:row>72</xdr:row>
          <xdr:rowOff>0</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2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71</xdr:row>
          <xdr:rowOff>0</xdr:rowOff>
        </xdr:from>
        <xdr:to>
          <xdr:col>10</xdr:col>
          <xdr:colOff>114300</xdr:colOff>
          <xdr:row>72</xdr:row>
          <xdr:rowOff>0</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2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0</xdr:rowOff>
        </xdr:from>
        <xdr:to>
          <xdr:col>10</xdr:col>
          <xdr:colOff>114300</xdr:colOff>
          <xdr:row>73</xdr:row>
          <xdr:rowOff>0</xdr:rowOff>
        </xdr:to>
        <xdr:sp macro="" textlink="">
          <xdr:nvSpPr>
            <xdr:cNvPr id="17476" name="Check Box 68" hidden="1">
              <a:extLst>
                <a:ext uri="{63B3BB69-23CF-44E3-9099-C40C66FF867C}">
                  <a14:compatExt spid="_x0000_s17476"/>
                </a:ext>
                <a:ext uri="{FF2B5EF4-FFF2-40B4-BE49-F238E27FC236}">
                  <a16:creationId xmlns:a16="http://schemas.microsoft.com/office/drawing/2014/main" id="{00000000-0008-0000-0200-00004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228600</xdr:rowOff>
        </xdr:from>
        <xdr:to>
          <xdr:col>10</xdr:col>
          <xdr:colOff>114300</xdr:colOff>
          <xdr:row>73</xdr:row>
          <xdr:rowOff>228600</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2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73.xml"/><Relationship Id="rId21" Type="http://schemas.openxmlformats.org/officeDocument/2006/relationships/ctrlProp" Target="../ctrlProps/ctrlProp268.xml"/><Relationship Id="rId42" Type="http://schemas.openxmlformats.org/officeDocument/2006/relationships/ctrlProp" Target="../ctrlProps/ctrlProp289.xml"/><Relationship Id="rId47" Type="http://schemas.openxmlformats.org/officeDocument/2006/relationships/ctrlProp" Target="../ctrlProps/ctrlProp294.xml"/><Relationship Id="rId63" Type="http://schemas.openxmlformats.org/officeDocument/2006/relationships/ctrlProp" Target="../ctrlProps/ctrlProp310.xml"/><Relationship Id="rId68" Type="http://schemas.openxmlformats.org/officeDocument/2006/relationships/ctrlProp" Target="../ctrlProps/ctrlProp315.xml"/><Relationship Id="rId7" Type="http://schemas.openxmlformats.org/officeDocument/2006/relationships/ctrlProp" Target="../ctrlProps/ctrlProp254.xml"/><Relationship Id="rId71" Type="http://schemas.openxmlformats.org/officeDocument/2006/relationships/ctrlProp" Target="../ctrlProps/ctrlProp318.xml"/><Relationship Id="rId2" Type="http://schemas.openxmlformats.org/officeDocument/2006/relationships/drawing" Target="../drawings/drawing3.xml"/><Relationship Id="rId16" Type="http://schemas.openxmlformats.org/officeDocument/2006/relationships/ctrlProp" Target="../ctrlProps/ctrlProp263.xml"/><Relationship Id="rId29" Type="http://schemas.openxmlformats.org/officeDocument/2006/relationships/ctrlProp" Target="../ctrlProps/ctrlProp276.xml"/><Relationship Id="rId11" Type="http://schemas.openxmlformats.org/officeDocument/2006/relationships/ctrlProp" Target="../ctrlProps/ctrlProp258.xml"/><Relationship Id="rId24" Type="http://schemas.openxmlformats.org/officeDocument/2006/relationships/ctrlProp" Target="../ctrlProps/ctrlProp271.xml"/><Relationship Id="rId32" Type="http://schemas.openxmlformats.org/officeDocument/2006/relationships/ctrlProp" Target="../ctrlProps/ctrlProp279.xml"/><Relationship Id="rId37" Type="http://schemas.openxmlformats.org/officeDocument/2006/relationships/ctrlProp" Target="../ctrlProps/ctrlProp284.xml"/><Relationship Id="rId40" Type="http://schemas.openxmlformats.org/officeDocument/2006/relationships/ctrlProp" Target="../ctrlProps/ctrlProp287.xml"/><Relationship Id="rId45" Type="http://schemas.openxmlformats.org/officeDocument/2006/relationships/ctrlProp" Target="../ctrlProps/ctrlProp292.xml"/><Relationship Id="rId53" Type="http://schemas.openxmlformats.org/officeDocument/2006/relationships/ctrlProp" Target="../ctrlProps/ctrlProp300.xml"/><Relationship Id="rId58" Type="http://schemas.openxmlformats.org/officeDocument/2006/relationships/ctrlProp" Target="../ctrlProps/ctrlProp305.xml"/><Relationship Id="rId66" Type="http://schemas.openxmlformats.org/officeDocument/2006/relationships/ctrlProp" Target="../ctrlProps/ctrlProp313.xml"/><Relationship Id="rId5" Type="http://schemas.openxmlformats.org/officeDocument/2006/relationships/ctrlProp" Target="../ctrlProps/ctrlProp252.xml"/><Relationship Id="rId61" Type="http://schemas.openxmlformats.org/officeDocument/2006/relationships/ctrlProp" Target="../ctrlProps/ctrlProp308.xml"/><Relationship Id="rId19" Type="http://schemas.openxmlformats.org/officeDocument/2006/relationships/ctrlProp" Target="../ctrlProps/ctrlProp266.xml"/><Relationship Id="rId14" Type="http://schemas.openxmlformats.org/officeDocument/2006/relationships/ctrlProp" Target="../ctrlProps/ctrlProp261.xml"/><Relationship Id="rId22" Type="http://schemas.openxmlformats.org/officeDocument/2006/relationships/ctrlProp" Target="../ctrlProps/ctrlProp269.xml"/><Relationship Id="rId27" Type="http://schemas.openxmlformats.org/officeDocument/2006/relationships/ctrlProp" Target="../ctrlProps/ctrlProp274.xml"/><Relationship Id="rId30" Type="http://schemas.openxmlformats.org/officeDocument/2006/relationships/ctrlProp" Target="../ctrlProps/ctrlProp277.xml"/><Relationship Id="rId35" Type="http://schemas.openxmlformats.org/officeDocument/2006/relationships/ctrlProp" Target="../ctrlProps/ctrlProp282.xml"/><Relationship Id="rId43" Type="http://schemas.openxmlformats.org/officeDocument/2006/relationships/ctrlProp" Target="../ctrlProps/ctrlProp290.xml"/><Relationship Id="rId48" Type="http://schemas.openxmlformats.org/officeDocument/2006/relationships/ctrlProp" Target="../ctrlProps/ctrlProp295.xml"/><Relationship Id="rId56" Type="http://schemas.openxmlformats.org/officeDocument/2006/relationships/ctrlProp" Target="../ctrlProps/ctrlProp303.xml"/><Relationship Id="rId64" Type="http://schemas.openxmlformats.org/officeDocument/2006/relationships/ctrlProp" Target="../ctrlProps/ctrlProp311.xml"/><Relationship Id="rId69" Type="http://schemas.openxmlformats.org/officeDocument/2006/relationships/ctrlProp" Target="../ctrlProps/ctrlProp316.xml"/><Relationship Id="rId8" Type="http://schemas.openxmlformats.org/officeDocument/2006/relationships/ctrlProp" Target="../ctrlProps/ctrlProp255.xml"/><Relationship Id="rId51" Type="http://schemas.openxmlformats.org/officeDocument/2006/relationships/ctrlProp" Target="../ctrlProps/ctrlProp298.xml"/><Relationship Id="rId72" Type="http://schemas.openxmlformats.org/officeDocument/2006/relationships/ctrlProp" Target="../ctrlProps/ctrlProp319.xml"/><Relationship Id="rId3" Type="http://schemas.openxmlformats.org/officeDocument/2006/relationships/vmlDrawing" Target="../drawings/vmlDrawing3.vml"/><Relationship Id="rId12" Type="http://schemas.openxmlformats.org/officeDocument/2006/relationships/ctrlProp" Target="../ctrlProps/ctrlProp259.xml"/><Relationship Id="rId17" Type="http://schemas.openxmlformats.org/officeDocument/2006/relationships/ctrlProp" Target="../ctrlProps/ctrlProp264.xml"/><Relationship Id="rId25" Type="http://schemas.openxmlformats.org/officeDocument/2006/relationships/ctrlProp" Target="../ctrlProps/ctrlProp272.xml"/><Relationship Id="rId33" Type="http://schemas.openxmlformats.org/officeDocument/2006/relationships/ctrlProp" Target="../ctrlProps/ctrlProp280.xml"/><Relationship Id="rId38" Type="http://schemas.openxmlformats.org/officeDocument/2006/relationships/ctrlProp" Target="../ctrlProps/ctrlProp285.xml"/><Relationship Id="rId46" Type="http://schemas.openxmlformats.org/officeDocument/2006/relationships/ctrlProp" Target="../ctrlProps/ctrlProp293.xml"/><Relationship Id="rId59" Type="http://schemas.openxmlformats.org/officeDocument/2006/relationships/ctrlProp" Target="../ctrlProps/ctrlProp306.xml"/><Relationship Id="rId67" Type="http://schemas.openxmlformats.org/officeDocument/2006/relationships/ctrlProp" Target="../ctrlProps/ctrlProp314.xml"/><Relationship Id="rId20" Type="http://schemas.openxmlformats.org/officeDocument/2006/relationships/ctrlProp" Target="../ctrlProps/ctrlProp267.xml"/><Relationship Id="rId41" Type="http://schemas.openxmlformats.org/officeDocument/2006/relationships/ctrlProp" Target="../ctrlProps/ctrlProp288.xml"/><Relationship Id="rId54" Type="http://schemas.openxmlformats.org/officeDocument/2006/relationships/ctrlProp" Target="../ctrlProps/ctrlProp301.xml"/><Relationship Id="rId62" Type="http://schemas.openxmlformats.org/officeDocument/2006/relationships/ctrlProp" Target="../ctrlProps/ctrlProp309.xml"/><Relationship Id="rId70" Type="http://schemas.openxmlformats.org/officeDocument/2006/relationships/ctrlProp" Target="../ctrlProps/ctrlProp317.xml"/><Relationship Id="rId1" Type="http://schemas.openxmlformats.org/officeDocument/2006/relationships/printerSettings" Target="../printerSettings/printerSettings3.bin"/><Relationship Id="rId6" Type="http://schemas.openxmlformats.org/officeDocument/2006/relationships/ctrlProp" Target="../ctrlProps/ctrlProp253.xml"/><Relationship Id="rId15" Type="http://schemas.openxmlformats.org/officeDocument/2006/relationships/ctrlProp" Target="../ctrlProps/ctrlProp262.xml"/><Relationship Id="rId23" Type="http://schemas.openxmlformats.org/officeDocument/2006/relationships/ctrlProp" Target="../ctrlProps/ctrlProp270.xml"/><Relationship Id="rId28" Type="http://schemas.openxmlformats.org/officeDocument/2006/relationships/ctrlProp" Target="../ctrlProps/ctrlProp275.xml"/><Relationship Id="rId36" Type="http://schemas.openxmlformats.org/officeDocument/2006/relationships/ctrlProp" Target="../ctrlProps/ctrlProp283.xml"/><Relationship Id="rId49" Type="http://schemas.openxmlformats.org/officeDocument/2006/relationships/ctrlProp" Target="../ctrlProps/ctrlProp296.xml"/><Relationship Id="rId57" Type="http://schemas.openxmlformats.org/officeDocument/2006/relationships/ctrlProp" Target="../ctrlProps/ctrlProp304.xml"/><Relationship Id="rId10" Type="http://schemas.openxmlformats.org/officeDocument/2006/relationships/ctrlProp" Target="../ctrlProps/ctrlProp257.xml"/><Relationship Id="rId31" Type="http://schemas.openxmlformats.org/officeDocument/2006/relationships/ctrlProp" Target="../ctrlProps/ctrlProp278.xml"/><Relationship Id="rId44" Type="http://schemas.openxmlformats.org/officeDocument/2006/relationships/ctrlProp" Target="../ctrlProps/ctrlProp291.xml"/><Relationship Id="rId52" Type="http://schemas.openxmlformats.org/officeDocument/2006/relationships/ctrlProp" Target="../ctrlProps/ctrlProp299.xml"/><Relationship Id="rId60" Type="http://schemas.openxmlformats.org/officeDocument/2006/relationships/ctrlProp" Target="../ctrlProps/ctrlProp307.xml"/><Relationship Id="rId65" Type="http://schemas.openxmlformats.org/officeDocument/2006/relationships/ctrlProp" Target="../ctrlProps/ctrlProp312.xml"/><Relationship Id="rId4" Type="http://schemas.openxmlformats.org/officeDocument/2006/relationships/ctrlProp" Target="../ctrlProps/ctrlProp251.xml"/><Relationship Id="rId9" Type="http://schemas.openxmlformats.org/officeDocument/2006/relationships/ctrlProp" Target="../ctrlProps/ctrlProp256.xml"/><Relationship Id="rId13" Type="http://schemas.openxmlformats.org/officeDocument/2006/relationships/ctrlProp" Target="../ctrlProps/ctrlProp260.xml"/><Relationship Id="rId18" Type="http://schemas.openxmlformats.org/officeDocument/2006/relationships/ctrlProp" Target="../ctrlProps/ctrlProp265.xml"/><Relationship Id="rId39" Type="http://schemas.openxmlformats.org/officeDocument/2006/relationships/ctrlProp" Target="../ctrlProps/ctrlProp286.xml"/><Relationship Id="rId34" Type="http://schemas.openxmlformats.org/officeDocument/2006/relationships/ctrlProp" Target="../ctrlProps/ctrlProp281.xml"/><Relationship Id="rId50" Type="http://schemas.openxmlformats.org/officeDocument/2006/relationships/ctrlProp" Target="../ctrlProps/ctrlProp297.xml"/><Relationship Id="rId55" Type="http://schemas.openxmlformats.org/officeDocument/2006/relationships/ctrlProp" Target="../ctrlProps/ctrlProp30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E3F60-5FC6-4363-907F-115C8DA78C1B}">
  <sheetPr>
    <tabColor rgb="FF00B0F0"/>
    <pageSetUpPr fitToPage="1"/>
  </sheetPr>
  <dimension ref="A1:AR189"/>
  <sheetViews>
    <sheetView showGridLines="0" zoomScaleNormal="100" workbookViewId="0">
      <selection activeCell="C174" sqref="C174:F174"/>
    </sheetView>
  </sheetViews>
  <sheetFormatPr defaultRowHeight="18.75"/>
  <cols>
    <col min="1" max="39" width="2.625" customWidth="1"/>
    <col min="40" max="44" width="2.625" style="101" hidden="1" customWidth="1"/>
    <col min="45" max="49" width="2.625" customWidth="1"/>
  </cols>
  <sheetData>
    <row r="1" spans="1:44">
      <c r="A1" s="44" t="s">
        <v>91</v>
      </c>
      <c r="B1" s="44" t="s">
        <v>92</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12"/>
    </row>
    <row r="2" spans="1:44">
      <c r="A2" s="52" t="s">
        <v>686</v>
      </c>
      <c r="B2" s="53"/>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5"/>
    </row>
    <row r="3" spans="1:44">
      <c r="A3" s="34" t="s">
        <v>90</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6"/>
    </row>
    <row r="4" spans="1:44">
      <c r="A4" s="37"/>
      <c r="B4" s="25" t="s">
        <v>260</v>
      </c>
      <c r="C4" s="25"/>
      <c r="D4" s="25"/>
      <c r="E4" s="25"/>
      <c r="F4" s="25"/>
      <c r="G4" s="25"/>
      <c r="H4" s="25"/>
      <c r="I4" s="25"/>
      <c r="J4" s="25"/>
      <c r="K4" s="25"/>
      <c r="L4" s="25"/>
      <c r="M4" s="12"/>
      <c r="N4" s="25" t="s">
        <v>264</v>
      </c>
      <c r="O4" s="25"/>
      <c r="P4" s="25"/>
      <c r="Q4" s="25"/>
      <c r="R4" s="25"/>
      <c r="S4" s="25"/>
      <c r="T4" s="25"/>
      <c r="U4" s="12"/>
      <c r="V4" s="12"/>
      <c r="W4" s="12"/>
      <c r="X4" s="12"/>
      <c r="Y4" s="25"/>
      <c r="Z4" s="25" t="s">
        <v>139</v>
      </c>
      <c r="AA4" s="25"/>
      <c r="AB4" s="25"/>
      <c r="AC4" s="25"/>
      <c r="AD4" s="25"/>
      <c r="AE4" s="25"/>
      <c r="AF4" s="25"/>
      <c r="AG4" s="25"/>
      <c r="AH4" s="25"/>
      <c r="AI4" s="25"/>
      <c r="AJ4" s="25"/>
      <c r="AK4" s="25"/>
      <c r="AL4" s="38"/>
      <c r="AN4" s="101" t="b">
        <v>0</v>
      </c>
      <c r="AP4" s="101" t="b">
        <v>0</v>
      </c>
      <c r="AR4" s="101" t="b">
        <v>0</v>
      </c>
    </row>
    <row r="5" spans="1:44">
      <c r="A5" s="37"/>
      <c r="B5" s="25" t="s">
        <v>261</v>
      </c>
      <c r="C5" s="25"/>
      <c r="D5" s="25"/>
      <c r="E5" s="25"/>
      <c r="F5" s="25"/>
      <c r="G5" s="25"/>
      <c r="H5" s="25"/>
      <c r="I5" s="25"/>
      <c r="J5" s="25"/>
      <c r="K5" s="25"/>
      <c r="L5" s="25"/>
      <c r="M5" s="12"/>
      <c r="N5" s="25" t="s">
        <v>265</v>
      </c>
      <c r="O5" s="25"/>
      <c r="P5" s="25"/>
      <c r="Q5" s="25"/>
      <c r="R5" s="25"/>
      <c r="S5" s="25"/>
      <c r="T5" s="25"/>
      <c r="U5" s="12"/>
      <c r="V5" s="12"/>
      <c r="W5" s="12"/>
      <c r="X5" s="12"/>
      <c r="Y5" s="25"/>
      <c r="Z5" s="25" t="s">
        <v>267</v>
      </c>
      <c r="AA5" s="25"/>
      <c r="AB5" s="25"/>
      <c r="AC5" s="25"/>
      <c r="AD5" s="25"/>
      <c r="AE5" s="25"/>
      <c r="AF5" s="25"/>
      <c r="AG5" s="25"/>
      <c r="AH5" s="25"/>
      <c r="AI5" s="25"/>
      <c r="AJ5" s="25"/>
      <c r="AK5" s="25"/>
      <c r="AL5" s="38"/>
      <c r="AN5" s="101" t="b">
        <v>0</v>
      </c>
      <c r="AP5" s="101" t="b">
        <v>0</v>
      </c>
      <c r="AR5" s="101" t="b">
        <v>0</v>
      </c>
    </row>
    <row r="6" spans="1:44">
      <c r="A6" s="37"/>
      <c r="B6" s="25" t="s">
        <v>262</v>
      </c>
      <c r="C6" s="25"/>
      <c r="D6" s="25"/>
      <c r="E6" s="25"/>
      <c r="F6" s="25"/>
      <c r="G6" s="25"/>
      <c r="H6" s="25"/>
      <c r="I6" s="25"/>
      <c r="J6" s="25"/>
      <c r="K6" s="25"/>
      <c r="L6" s="25"/>
      <c r="M6" s="12"/>
      <c r="N6" s="25" t="s">
        <v>266</v>
      </c>
      <c r="O6" s="25"/>
      <c r="P6" s="25"/>
      <c r="Q6" s="25"/>
      <c r="R6" s="25"/>
      <c r="S6" s="25"/>
      <c r="T6" s="25"/>
      <c r="U6" s="12"/>
      <c r="V6" s="12"/>
      <c r="W6" s="12"/>
      <c r="X6" s="12"/>
      <c r="Y6" s="25"/>
      <c r="Z6" s="25" t="s">
        <v>862</v>
      </c>
      <c r="AA6" s="25"/>
      <c r="AB6" s="25"/>
      <c r="AC6" s="25"/>
      <c r="AD6" s="25"/>
      <c r="AE6" s="25"/>
      <c r="AF6" s="25"/>
      <c r="AG6" s="25"/>
      <c r="AH6" s="25"/>
      <c r="AI6" s="25"/>
      <c r="AJ6" s="25"/>
      <c r="AK6" s="25"/>
      <c r="AL6" s="38"/>
      <c r="AN6" s="101" t="b">
        <v>0</v>
      </c>
      <c r="AP6" s="101" t="b">
        <v>0</v>
      </c>
      <c r="AR6" s="101" t="b">
        <v>0</v>
      </c>
    </row>
    <row r="7" spans="1:44">
      <c r="A7" s="37"/>
      <c r="B7" s="25" t="s">
        <v>263</v>
      </c>
      <c r="C7" s="25"/>
      <c r="D7" s="25"/>
      <c r="E7" s="25"/>
      <c r="F7" s="25"/>
      <c r="G7" s="25"/>
      <c r="H7" s="25"/>
      <c r="I7" s="25"/>
      <c r="J7" s="25"/>
      <c r="K7" s="25"/>
      <c r="L7" s="25"/>
      <c r="M7" s="25"/>
      <c r="N7" s="25" t="s">
        <v>861</v>
      </c>
      <c r="O7" s="25"/>
      <c r="P7" s="25"/>
      <c r="Q7" s="25"/>
      <c r="R7" s="25"/>
      <c r="S7" s="25"/>
      <c r="T7" s="25"/>
      <c r="U7" s="25"/>
      <c r="V7" s="25"/>
      <c r="W7" s="25"/>
      <c r="X7" s="25"/>
      <c r="Y7" s="25"/>
      <c r="Z7" s="25" t="s">
        <v>863</v>
      </c>
      <c r="AA7" s="25"/>
      <c r="AB7" s="25"/>
      <c r="AC7" s="25"/>
      <c r="AD7" s="25"/>
      <c r="AE7" s="25"/>
      <c r="AF7" s="25"/>
      <c r="AG7" s="25"/>
      <c r="AH7" s="25"/>
      <c r="AI7" s="25"/>
      <c r="AJ7" s="25"/>
      <c r="AK7" s="25"/>
      <c r="AL7" s="38"/>
      <c r="AN7" s="101" t="b">
        <v>0</v>
      </c>
      <c r="AP7" s="101" t="b">
        <v>0</v>
      </c>
      <c r="AR7" s="101" t="b">
        <v>0</v>
      </c>
    </row>
    <row r="8" spans="1:44">
      <c r="A8" s="34" t="s">
        <v>141</v>
      </c>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6"/>
    </row>
    <row r="9" spans="1:44">
      <c r="A9" s="37"/>
      <c r="B9" s="25" t="s">
        <v>268</v>
      </c>
      <c r="C9" s="25"/>
      <c r="D9" s="25"/>
      <c r="E9" s="25"/>
      <c r="F9" s="25"/>
      <c r="G9" s="25"/>
      <c r="H9" s="25"/>
      <c r="I9" s="25"/>
      <c r="J9" s="25"/>
      <c r="K9" s="25"/>
      <c r="L9" s="25"/>
      <c r="M9" s="12"/>
      <c r="N9" s="25" t="s">
        <v>272</v>
      </c>
      <c r="O9" s="25"/>
      <c r="P9" s="25"/>
      <c r="Q9" s="25"/>
      <c r="R9" s="25"/>
      <c r="S9" s="25"/>
      <c r="T9" s="25"/>
      <c r="U9" s="12"/>
      <c r="V9" s="12"/>
      <c r="W9" s="12"/>
      <c r="X9" s="12"/>
      <c r="Y9" s="25"/>
      <c r="Z9" s="25" t="s">
        <v>864</v>
      </c>
      <c r="AA9" s="25"/>
      <c r="AB9" s="25"/>
      <c r="AC9" s="25"/>
      <c r="AD9" s="25"/>
      <c r="AE9" s="25"/>
      <c r="AF9" s="25"/>
      <c r="AG9" s="25"/>
      <c r="AH9" s="25"/>
      <c r="AI9" s="25"/>
      <c r="AJ9" s="25"/>
      <c r="AK9" s="25"/>
      <c r="AL9" s="38"/>
      <c r="AN9" s="101" t="b">
        <v>0</v>
      </c>
      <c r="AP9" s="101" t="b">
        <v>0</v>
      </c>
      <c r="AR9" s="101" t="b">
        <v>0</v>
      </c>
    </row>
    <row r="10" spans="1:44">
      <c r="A10" s="37"/>
      <c r="B10" s="25" t="s">
        <v>269</v>
      </c>
      <c r="C10" s="25"/>
      <c r="D10" s="25"/>
      <c r="E10" s="25"/>
      <c r="F10" s="25"/>
      <c r="G10" s="25"/>
      <c r="H10" s="25"/>
      <c r="I10" s="25"/>
      <c r="J10" s="25"/>
      <c r="K10" s="25"/>
      <c r="L10" s="25"/>
      <c r="M10" s="12"/>
      <c r="N10" s="25" t="s">
        <v>273</v>
      </c>
      <c r="O10" s="25"/>
      <c r="P10" s="25"/>
      <c r="Q10" s="25"/>
      <c r="R10" s="25"/>
      <c r="S10" s="25"/>
      <c r="T10" s="25"/>
      <c r="U10" s="12"/>
      <c r="V10" s="12"/>
      <c r="W10" s="12"/>
      <c r="X10" s="12"/>
      <c r="Y10" s="25"/>
      <c r="Z10" s="25" t="s">
        <v>865</v>
      </c>
      <c r="AA10" s="25"/>
      <c r="AB10" s="25"/>
      <c r="AC10" s="25"/>
      <c r="AD10" s="25"/>
      <c r="AE10" s="25"/>
      <c r="AF10" s="25"/>
      <c r="AG10" s="25"/>
      <c r="AH10" s="25"/>
      <c r="AI10" s="25"/>
      <c r="AJ10" s="25"/>
      <c r="AK10" s="25"/>
      <c r="AL10" s="38"/>
      <c r="AN10" s="101" t="b">
        <v>0</v>
      </c>
      <c r="AP10" s="101" t="b">
        <v>0</v>
      </c>
      <c r="AR10" s="101" t="b">
        <v>0</v>
      </c>
    </row>
    <row r="11" spans="1:44">
      <c r="A11" s="37"/>
      <c r="B11" s="25" t="s">
        <v>270</v>
      </c>
      <c r="C11" s="25"/>
      <c r="D11" s="25"/>
      <c r="E11" s="25"/>
      <c r="F11" s="25"/>
      <c r="G11" s="25"/>
      <c r="H11" s="25"/>
      <c r="I11" s="25"/>
      <c r="J11" s="25"/>
      <c r="K11" s="25"/>
      <c r="L11" s="25"/>
      <c r="M11" s="12"/>
      <c r="N11" s="25" t="s">
        <v>274</v>
      </c>
      <c r="O11" s="25"/>
      <c r="P11" s="25"/>
      <c r="Q11" s="25"/>
      <c r="R11" s="25"/>
      <c r="S11" s="25"/>
      <c r="T11" s="25"/>
      <c r="U11" s="12"/>
      <c r="V11" s="12"/>
      <c r="W11" s="12"/>
      <c r="X11" s="12"/>
      <c r="Y11" s="25"/>
      <c r="Z11" s="25" t="s">
        <v>866</v>
      </c>
      <c r="AA11" s="25"/>
      <c r="AB11" s="25"/>
      <c r="AC11" s="25"/>
      <c r="AD11" s="25"/>
      <c r="AE11" s="25"/>
      <c r="AF11" s="25"/>
      <c r="AG11" s="25"/>
      <c r="AH11" s="25"/>
      <c r="AI11" s="25"/>
      <c r="AJ11" s="25"/>
      <c r="AK11" s="25"/>
      <c r="AL11" s="38"/>
      <c r="AN11" s="101" t="b">
        <v>0</v>
      </c>
      <c r="AP11" s="101" t="b">
        <v>0</v>
      </c>
      <c r="AR11" s="101" t="b">
        <v>0</v>
      </c>
    </row>
    <row r="12" spans="1:44">
      <c r="A12" s="37"/>
      <c r="B12" s="25" t="s">
        <v>271</v>
      </c>
      <c r="C12" s="25"/>
      <c r="D12" s="25"/>
      <c r="E12" s="25"/>
      <c r="F12" s="25"/>
      <c r="G12" s="25"/>
      <c r="H12" s="25"/>
      <c r="I12" s="25"/>
      <c r="J12" s="25"/>
      <c r="K12" s="25"/>
      <c r="L12" s="25"/>
      <c r="M12" s="12"/>
      <c r="N12" s="25" t="s">
        <v>275</v>
      </c>
      <c r="O12" s="25"/>
      <c r="P12" s="25"/>
      <c r="Q12" s="25"/>
      <c r="R12" s="25"/>
      <c r="S12" s="25"/>
      <c r="T12" s="25"/>
      <c r="U12" s="12"/>
      <c r="V12" s="12"/>
      <c r="W12" s="12"/>
      <c r="X12" s="12"/>
      <c r="Y12" s="25"/>
      <c r="Z12" s="25" t="s">
        <v>867</v>
      </c>
      <c r="AA12" s="25"/>
      <c r="AB12" s="25"/>
      <c r="AC12" s="25"/>
      <c r="AD12" s="25"/>
      <c r="AE12" s="25"/>
      <c r="AF12" s="25"/>
      <c r="AG12" s="25"/>
      <c r="AH12" s="25"/>
      <c r="AI12" s="25"/>
      <c r="AJ12" s="25"/>
      <c r="AK12" s="25"/>
      <c r="AL12" s="38"/>
      <c r="AN12" s="101" t="b">
        <v>0</v>
      </c>
      <c r="AP12" s="101" t="b">
        <v>0</v>
      </c>
      <c r="AR12" s="101" t="b">
        <v>0</v>
      </c>
    </row>
    <row r="13" spans="1:44">
      <c r="A13" s="34" t="s">
        <v>150</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6"/>
    </row>
    <row r="14" spans="1:44">
      <c r="A14" s="37"/>
      <c r="B14" s="25" t="s">
        <v>276</v>
      </c>
      <c r="C14" s="25"/>
      <c r="D14" s="25"/>
      <c r="E14" s="25"/>
      <c r="F14" s="25"/>
      <c r="G14" s="25"/>
      <c r="H14" s="25"/>
      <c r="I14" s="25"/>
      <c r="J14" s="25"/>
      <c r="K14" s="25"/>
      <c r="L14" s="25"/>
      <c r="M14" s="12"/>
      <c r="N14" s="25" t="s">
        <v>279</v>
      </c>
      <c r="O14" s="25"/>
      <c r="P14" s="25"/>
      <c r="Q14" s="25"/>
      <c r="R14" s="25"/>
      <c r="S14" s="25"/>
      <c r="T14" s="25"/>
      <c r="U14" s="25"/>
      <c r="V14" s="25"/>
      <c r="W14" s="25"/>
      <c r="X14" s="12"/>
      <c r="Y14" s="25"/>
      <c r="Z14" s="25" t="s">
        <v>283</v>
      </c>
      <c r="AA14" s="25"/>
      <c r="AB14" s="25"/>
      <c r="AC14" s="25"/>
      <c r="AD14" s="25"/>
      <c r="AE14" s="25"/>
      <c r="AF14" s="25"/>
      <c r="AG14" s="25"/>
      <c r="AH14" s="25"/>
      <c r="AI14" s="25"/>
      <c r="AJ14" s="25"/>
      <c r="AK14" s="25"/>
      <c r="AL14" s="38"/>
      <c r="AN14" s="101" t="b">
        <v>0</v>
      </c>
      <c r="AP14" s="101" t="b">
        <v>0</v>
      </c>
      <c r="AR14" s="101" t="b">
        <v>0</v>
      </c>
    </row>
    <row r="15" spans="1:44">
      <c r="A15" s="37"/>
      <c r="B15" s="25" t="s">
        <v>277</v>
      </c>
      <c r="C15" s="25"/>
      <c r="D15" s="25"/>
      <c r="E15" s="25"/>
      <c r="F15" s="25"/>
      <c r="G15" s="25"/>
      <c r="H15" s="25"/>
      <c r="I15" s="25"/>
      <c r="J15" s="25"/>
      <c r="K15" s="25"/>
      <c r="L15" s="25"/>
      <c r="M15" s="12"/>
      <c r="N15" s="25" t="s">
        <v>280</v>
      </c>
      <c r="O15" s="25"/>
      <c r="P15" s="25"/>
      <c r="Q15" s="25"/>
      <c r="R15" s="25"/>
      <c r="S15" s="25"/>
      <c r="T15" s="25"/>
      <c r="U15" s="25"/>
      <c r="V15" s="25"/>
      <c r="W15" s="25"/>
      <c r="X15" s="12"/>
      <c r="Y15" s="25"/>
      <c r="Z15" s="25" t="s">
        <v>284</v>
      </c>
      <c r="AA15" s="25"/>
      <c r="AB15" s="25"/>
      <c r="AC15" s="25"/>
      <c r="AD15" s="25"/>
      <c r="AE15" s="25"/>
      <c r="AF15" s="25"/>
      <c r="AG15" s="25"/>
      <c r="AH15" s="25"/>
      <c r="AI15" s="25"/>
      <c r="AJ15" s="25"/>
      <c r="AK15" s="25"/>
      <c r="AL15" s="38"/>
      <c r="AN15" s="101" t="b">
        <v>0</v>
      </c>
      <c r="AP15" s="101" t="b">
        <v>0</v>
      </c>
      <c r="AR15" s="101" t="b">
        <v>0</v>
      </c>
    </row>
    <row r="16" spans="1:44">
      <c r="A16" s="37"/>
      <c r="B16" s="25" t="s">
        <v>278</v>
      </c>
      <c r="C16" s="25"/>
      <c r="D16" s="25"/>
      <c r="E16" s="25"/>
      <c r="F16" s="25"/>
      <c r="G16" s="25"/>
      <c r="H16" s="25"/>
      <c r="I16" s="25"/>
      <c r="J16" s="25"/>
      <c r="K16" s="25"/>
      <c r="L16" s="25"/>
      <c r="M16" s="12"/>
      <c r="N16" s="25" t="s">
        <v>281</v>
      </c>
      <c r="O16" s="25"/>
      <c r="P16" s="25"/>
      <c r="Q16" s="25"/>
      <c r="R16" s="25"/>
      <c r="S16" s="25"/>
      <c r="T16" s="25"/>
      <c r="U16" s="25"/>
      <c r="V16" s="25"/>
      <c r="W16" s="25"/>
      <c r="X16" s="12"/>
      <c r="Y16" s="25"/>
      <c r="Z16" s="25" t="s">
        <v>285</v>
      </c>
      <c r="AA16" s="25"/>
      <c r="AB16" s="25"/>
      <c r="AC16" s="25"/>
      <c r="AD16" s="25"/>
      <c r="AE16" s="25"/>
      <c r="AF16" s="25"/>
      <c r="AG16" s="25"/>
      <c r="AH16" s="25"/>
      <c r="AI16" s="25"/>
      <c r="AJ16" s="25"/>
      <c r="AK16" s="25"/>
      <c r="AL16" s="38"/>
      <c r="AN16" s="101" t="b">
        <v>0</v>
      </c>
      <c r="AP16" s="101" t="b">
        <v>0</v>
      </c>
      <c r="AR16" s="101" t="b">
        <v>0</v>
      </c>
    </row>
    <row r="17" spans="1:44">
      <c r="A17" s="37"/>
      <c r="B17" s="25" t="s">
        <v>154</v>
      </c>
      <c r="C17" s="25"/>
      <c r="D17" s="25"/>
      <c r="E17" s="25"/>
      <c r="F17" s="25"/>
      <c r="G17" s="25"/>
      <c r="H17" s="25"/>
      <c r="I17" s="25"/>
      <c r="J17" s="25"/>
      <c r="K17" s="25"/>
      <c r="L17" s="25"/>
      <c r="M17" s="12"/>
      <c r="N17" s="25" t="s">
        <v>282</v>
      </c>
      <c r="O17" s="25"/>
      <c r="P17" s="25"/>
      <c r="Q17" s="25"/>
      <c r="R17" s="25"/>
      <c r="S17" s="25"/>
      <c r="T17" s="25"/>
      <c r="U17" s="25"/>
      <c r="V17" s="25"/>
      <c r="W17" s="25"/>
      <c r="X17" s="12"/>
      <c r="Y17" s="25"/>
      <c r="Z17" s="25" t="s">
        <v>286</v>
      </c>
      <c r="AA17" s="25"/>
      <c r="AB17" s="25"/>
      <c r="AC17" s="25"/>
      <c r="AD17" s="25"/>
      <c r="AE17" s="25"/>
      <c r="AF17" s="25"/>
      <c r="AG17" s="25"/>
      <c r="AH17" s="25"/>
      <c r="AI17" s="25"/>
      <c r="AJ17" s="25"/>
      <c r="AK17" s="25"/>
      <c r="AL17" s="38"/>
      <c r="AN17" s="101" t="b">
        <v>0</v>
      </c>
      <c r="AP17" s="101" t="b">
        <v>0</v>
      </c>
      <c r="AR17" s="101" t="b">
        <v>0</v>
      </c>
    </row>
    <row r="18" spans="1:44">
      <c r="A18" s="39"/>
      <c r="B18" s="40" t="s">
        <v>868</v>
      </c>
      <c r="C18" s="40"/>
      <c r="D18" s="40"/>
      <c r="E18" s="40"/>
      <c r="F18" s="40"/>
      <c r="G18" s="40"/>
      <c r="H18" s="40"/>
      <c r="I18" s="40"/>
      <c r="J18" s="40"/>
      <c r="K18" s="40"/>
      <c r="L18" s="40"/>
      <c r="M18" s="42"/>
      <c r="N18" s="40" t="s">
        <v>869</v>
      </c>
      <c r="O18" s="40"/>
      <c r="P18" s="40"/>
      <c r="Q18" s="40"/>
      <c r="R18" s="40"/>
      <c r="S18" s="40"/>
      <c r="T18" s="40"/>
      <c r="U18" s="40"/>
      <c r="V18" s="40"/>
      <c r="W18" s="40"/>
      <c r="X18" s="42"/>
      <c r="Y18" s="40"/>
      <c r="Z18" s="40" t="s">
        <v>870</v>
      </c>
      <c r="AA18" s="40"/>
      <c r="AB18" s="40"/>
      <c r="AC18" s="40"/>
      <c r="AD18" s="40"/>
      <c r="AE18" s="40"/>
      <c r="AF18" s="40"/>
      <c r="AG18" s="40"/>
      <c r="AH18" s="40"/>
      <c r="AI18" s="40"/>
      <c r="AJ18" s="40"/>
      <c r="AK18" s="40"/>
      <c r="AL18" s="41"/>
      <c r="AN18" s="101" t="b">
        <v>0</v>
      </c>
      <c r="AP18" s="101" t="b">
        <v>0</v>
      </c>
      <c r="AR18" s="101" t="b">
        <v>0</v>
      </c>
    </row>
    <row r="19" spans="1:44">
      <c r="A19" s="34" t="s">
        <v>163</v>
      </c>
      <c r="B19" s="43"/>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6"/>
    </row>
    <row r="20" spans="1:44">
      <c r="A20" s="37"/>
      <c r="B20" s="25" t="s">
        <v>287</v>
      </c>
      <c r="C20" s="25"/>
      <c r="D20" s="25"/>
      <c r="E20" s="25"/>
      <c r="F20" s="25"/>
      <c r="G20" s="25"/>
      <c r="H20" s="25"/>
      <c r="I20" s="25"/>
      <c r="J20" s="25"/>
      <c r="K20" s="25"/>
      <c r="L20" s="25"/>
      <c r="M20" s="25"/>
      <c r="N20" s="25" t="s">
        <v>291</v>
      </c>
      <c r="O20" s="25"/>
      <c r="P20" s="25"/>
      <c r="Q20" s="25"/>
      <c r="R20" s="25"/>
      <c r="S20" s="25"/>
      <c r="T20" s="25"/>
      <c r="U20" s="25"/>
      <c r="V20" s="25"/>
      <c r="W20" s="25"/>
      <c r="X20" s="12"/>
      <c r="Y20" s="25"/>
      <c r="Z20" s="25" t="s">
        <v>295</v>
      </c>
      <c r="AA20" s="25"/>
      <c r="AB20" s="25"/>
      <c r="AC20" s="25"/>
      <c r="AD20" s="25"/>
      <c r="AE20" s="25"/>
      <c r="AF20" s="25"/>
      <c r="AG20" s="25"/>
      <c r="AH20" s="25"/>
      <c r="AI20" s="25"/>
      <c r="AJ20" s="25"/>
      <c r="AK20" s="25"/>
      <c r="AL20" s="38"/>
      <c r="AN20" s="101" t="b">
        <v>0</v>
      </c>
      <c r="AP20" s="101" t="b">
        <v>0</v>
      </c>
      <c r="AR20" s="101" t="b">
        <v>0</v>
      </c>
    </row>
    <row r="21" spans="1:44">
      <c r="A21" s="37"/>
      <c r="B21" s="25" t="s">
        <v>288</v>
      </c>
      <c r="C21" s="25"/>
      <c r="D21" s="25"/>
      <c r="E21" s="25"/>
      <c r="F21" s="25"/>
      <c r="G21" s="25"/>
      <c r="H21" s="25"/>
      <c r="I21" s="25"/>
      <c r="J21" s="25"/>
      <c r="K21" s="25"/>
      <c r="L21" s="25"/>
      <c r="M21" s="25"/>
      <c r="N21" s="25" t="s">
        <v>292</v>
      </c>
      <c r="O21" s="25"/>
      <c r="P21" s="25"/>
      <c r="Q21" s="25"/>
      <c r="R21" s="25"/>
      <c r="S21" s="25"/>
      <c r="T21" s="25"/>
      <c r="U21" s="25"/>
      <c r="V21" s="25"/>
      <c r="W21" s="25"/>
      <c r="X21" s="12"/>
      <c r="Y21" s="25"/>
      <c r="Z21" s="25" t="s">
        <v>296</v>
      </c>
      <c r="AA21" s="25"/>
      <c r="AB21" s="25"/>
      <c r="AC21" s="25"/>
      <c r="AD21" s="25"/>
      <c r="AE21" s="25"/>
      <c r="AF21" s="25"/>
      <c r="AG21" s="25"/>
      <c r="AH21" s="25"/>
      <c r="AI21" s="25"/>
      <c r="AJ21" s="25"/>
      <c r="AK21" s="25"/>
      <c r="AL21" s="38"/>
      <c r="AN21" s="101" t="b">
        <v>0</v>
      </c>
      <c r="AP21" s="101" t="b">
        <v>0</v>
      </c>
      <c r="AR21" s="101" t="b">
        <v>0</v>
      </c>
    </row>
    <row r="22" spans="1:44">
      <c r="A22" s="37"/>
      <c r="B22" s="25" t="s">
        <v>289</v>
      </c>
      <c r="C22" s="25"/>
      <c r="D22" s="25"/>
      <c r="E22" s="25"/>
      <c r="F22" s="25"/>
      <c r="G22" s="25"/>
      <c r="H22" s="25"/>
      <c r="I22" s="25"/>
      <c r="J22" s="25"/>
      <c r="K22" s="25"/>
      <c r="L22" s="25"/>
      <c r="M22" s="25"/>
      <c r="N22" s="25" t="s">
        <v>293</v>
      </c>
      <c r="O22" s="25"/>
      <c r="P22" s="25"/>
      <c r="Q22" s="25"/>
      <c r="R22" s="25"/>
      <c r="S22" s="25"/>
      <c r="T22" s="25"/>
      <c r="U22" s="25"/>
      <c r="V22" s="25"/>
      <c r="W22" s="25"/>
      <c r="X22" s="12"/>
      <c r="Y22" s="25"/>
      <c r="Z22" s="25" t="s">
        <v>297</v>
      </c>
      <c r="AA22" s="25"/>
      <c r="AB22" s="25"/>
      <c r="AC22" s="25"/>
      <c r="AD22" s="25"/>
      <c r="AE22" s="25"/>
      <c r="AF22" s="25"/>
      <c r="AG22" s="25"/>
      <c r="AH22" s="25"/>
      <c r="AI22" s="25"/>
      <c r="AJ22" s="25"/>
      <c r="AK22" s="25"/>
      <c r="AL22" s="38"/>
      <c r="AN22" s="101" t="b">
        <v>0</v>
      </c>
      <c r="AP22" s="101" t="b">
        <v>0</v>
      </c>
      <c r="AR22" s="101" t="b">
        <v>0</v>
      </c>
    </row>
    <row r="23" spans="1:44">
      <c r="A23" s="37"/>
      <c r="B23" s="25" t="s">
        <v>290</v>
      </c>
      <c r="C23" s="25"/>
      <c r="D23" s="25"/>
      <c r="E23" s="25"/>
      <c r="F23" s="25"/>
      <c r="G23" s="25"/>
      <c r="H23" s="25"/>
      <c r="I23" s="25"/>
      <c r="J23" s="25"/>
      <c r="K23" s="25"/>
      <c r="L23" s="25"/>
      <c r="M23" s="25"/>
      <c r="N23" s="25" t="s">
        <v>294</v>
      </c>
      <c r="O23" s="25"/>
      <c r="P23" s="25"/>
      <c r="Q23" s="25"/>
      <c r="R23" s="25"/>
      <c r="S23" s="25"/>
      <c r="T23" s="25"/>
      <c r="U23" s="25"/>
      <c r="V23" s="25"/>
      <c r="W23" s="25"/>
      <c r="X23" s="12"/>
      <c r="Y23" s="25"/>
      <c r="Z23" s="25" t="s">
        <v>873</v>
      </c>
      <c r="AA23" s="25"/>
      <c r="AB23" s="25"/>
      <c r="AC23" s="25"/>
      <c r="AD23" s="25"/>
      <c r="AE23" s="25"/>
      <c r="AF23" s="25"/>
      <c r="AG23" s="25"/>
      <c r="AH23" s="25"/>
      <c r="AI23" s="25"/>
      <c r="AJ23" s="25"/>
      <c r="AK23" s="25"/>
      <c r="AL23" s="38"/>
      <c r="AN23" s="101" t="b">
        <v>0</v>
      </c>
      <c r="AP23" s="101" t="b">
        <v>0</v>
      </c>
      <c r="AR23" s="101" t="b">
        <v>0</v>
      </c>
    </row>
    <row r="24" spans="1:44">
      <c r="A24" s="39"/>
      <c r="B24" s="40" t="s">
        <v>871</v>
      </c>
      <c r="C24" s="40"/>
      <c r="D24" s="40"/>
      <c r="E24" s="40"/>
      <c r="F24" s="40"/>
      <c r="G24" s="40"/>
      <c r="H24" s="40"/>
      <c r="I24" s="40"/>
      <c r="J24" s="40"/>
      <c r="K24" s="40"/>
      <c r="L24" s="40"/>
      <c r="M24" s="40"/>
      <c r="N24" s="40" t="s">
        <v>872</v>
      </c>
      <c r="O24" s="40"/>
      <c r="P24" s="40"/>
      <c r="Q24" s="40"/>
      <c r="R24" s="40"/>
      <c r="S24" s="40"/>
      <c r="T24" s="40"/>
      <c r="U24" s="40"/>
      <c r="V24" s="40"/>
      <c r="W24" s="40"/>
      <c r="X24" s="42"/>
      <c r="Y24" s="40"/>
      <c r="Z24" s="40" t="s">
        <v>874</v>
      </c>
      <c r="AA24" s="40"/>
      <c r="AB24" s="40"/>
      <c r="AC24" s="40"/>
      <c r="AD24" s="40"/>
      <c r="AE24" s="40"/>
      <c r="AF24" s="40"/>
      <c r="AG24" s="40"/>
      <c r="AH24" s="40"/>
      <c r="AI24" s="40"/>
      <c r="AJ24" s="40"/>
      <c r="AK24" s="40"/>
      <c r="AL24" s="41"/>
      <c r="AN24" s="101" t="b">
        <v>0</v>
      </c>
      <c r="AP24" s="101" t="b">
        <v>0</v>
      </c>
      <c r="AR24" s="101" t="b">
        <v>0</v>
      </c>
    </row>
    <row r="25" spans="1:44">
      <c r="A25" s="34" t="s">
        <v>175</v>
      </c>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6"/>
    </row>
    <row r="26" spans="1:44">
      <c r="A26" s="37"/>
      <c r="B26" s="25" t="s">
        <v>298</v>
      </c>
      <c r="C26" s="25"/>
      <c r="D26" s="25"/>
      <c r="E26" s="25"/>
      <c r="F26" s="25"/>
      <c r="G26" s="25"/>
      <c r="H26" s="25"/>
      <c r="I26" s="25"/>
      <c r="J26" s="25"/>
      <c r="K26" s="25"/>
      <c r="L26" s="25"/>
      <c r="M26" s="12"/>
      <c r="N26" s="25" t="s">
        <v>300</v>
      </c>
      <c r="O26" s="25"/>
      <c r="P26" s="25"/>
      <c r="Q26" s="25"/>
      <c r="R26" s="25"/>
      <c r="S26" s="25"/>
      <c r="T26" s="25"/>
      <c r="U26" s="25"/>
      <c r="V26" s="25"/>
      <c r="W26" s="25"/>
      <c r="X26" s="25"/>
      <c r="Y26" s="25"/>
      <c r="Z26" s="25" t="s">
        <v>875</v>
      </c>
      <c r="AA26" s="25"/>
      <c r="AB26" s="25"/>
      <c r="AC26" s="25"/>
      <c r="AD26" s="25"/>
      <c r="AE26" s="25"/>
      <c r="AF26" s="25"/>
      <c r="AG26" s="25"/>
      <c r="AH26" s="25"/>
      <c r="AI26" s="25"/>
      <c r="AJ26" s="25"/>
      <c r="AK26" s="25"/>
      <c r="AL26" s="38"/>
      <c r="AN26" s="101" t="b">
        <v>0</v>
      </c>
      <c r="AP26" s="101" t="b">
        <v>0</v>
      </c>
      <c r="AR26" s="101" t="b">
        <v>0</v>
      </c>
    </row>
    <row r="27" spans="1:44">
      <c r="A27" s="37"/>
      <c r="B27" s="25" t="s">
        <v>299</v>
      </c>
      <c r="C27" s="25"/>
      <c r="D27" s="25"/>
      <c r="E27" s="25"/>
      <c r="F27" s="25"/>
      <c r="G27" s="25"/>
      <c r="H27" s="25"/>
      <c r="I27" s="25"/>
      <c r="J27" s="25"/>
      <c r="K27" s="25"/>
      <c r="L27" s="25"/>
      <c r="M27" s="12"/>
      <c r="N27" s="25" t="s">
        <v>301</v>
      </c>
      <c r="O27" s="25"/>
      <c r="P27" s="25"/>
      <c r="Q27" s="25"/>
      <c r="R27" s="25"/>
      <c r="S27" s="25"/>
      <c r="T27" s="25"/>
      <c r="U27" s="25"/>
      <c r="V27" s="25"/>
      <c r="W27" s="25"/>
      <c r="X27" s="25"/>
      <c r="Y27" s="25"/>
      <c r="Z27" s="25" t="s">
        <v>876</v>
      </c>
      <c r="AA27" s="25"/>
      <c r="AB27" s="25"/>
      <c r="AC27" s="25"/>
      <c r="AD27" s="25"/>
      <c r="AE27" s="25"/>
      <c r="AF27" s="25"/>
      <c r="AG27" s="25"/>
      <c r="AH27" s="25"/>
      <c r="AI27" s="25"/>
      <c r="AJ27" s="25"/>
      <c r="AK27" s="25"/>
      <c r="AL27" s="38"/>
      <c r="AN27" s="101" t="b">
        <v>0</v>
      </c>
      <c r="AP27" s="101" t="b">
        <v>0</v>
      </c>
      <c r="AR27" s="101" t="b">
        <v>0</v>
      </c>
    </row>
    <row r="28" spans="1:44">
      <c r="A28" s="34" t="s">
        <v>180</v>
      </c>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6"/>
    </row>
    <row r="29" spans="1:44">
      <c r="A29" s="37"/>
      <c r="B29" s="25" t="s">
        <v>302</v>
      </c>
      <c r="C29" s="25"/>
      <c r="D29" s="25"/>
      <c r="E29" s="25"/>
      <c r="F29" s="25"/>
      <c r="G29" s="25"/>
      <c r="H29" s="25"/>
      <c r="I29" s="25"/>
      <c r="J29" s="25"/>
      <c r="K29" s="25"/>
      <c r="L29" s="25"/>
      <c r="M29" s="25"/>
      <c r="N29" s="25" t="s">
        <v>308</v>
      </c>
      <c r="O29" s="25"/>
      <c r="P29" s="25"/>
      <c r="Q29" s="25"/>
      <c r="R29" s="25"/>
      <c r="S29" s="25"/>
      <c r="T29" s="25"/>
      <c r="U29" s="25"/>
      <c r="V29" s="25"/>
      <c r="W29" s="25"/>
      <c r="X29" s="12"/>
      <c r="Y29" s="25"/>
      <c r="Z29" s="25" t="s">
        <v>312</v>
      </c>
      <c r="AA29" s="25"/>
      <c r="AB29" s="25"/>
      <c r="AC29" s="25"/>
      <c r="AD29" s="25"/>
      <c r="AE29" s="25"/>
      <c r="AF29" s="25"/>
      <c r="AG29" s="25"/>
      <c r="AH29" s="25"/>
      <c r="AI29" s="25"/>
      <c r="AJ29" s="25"/>
      <c r="AK29" s="25"/>
      <c r="AL29" s="38"/>
      <c r="AN29" s="101" t="b">
        <v>0</v>
      </c>
      <c r="AP29" s="101" t="b">
        <v>0</v>
      </c>
      <c r="AR29" s="101" t="b">
        <v>0</v>
      </c>
    </row>
    <row r="30" spans="1:44">
      <c r="A30" s="37"/>
      <c r="B30" s="25" t="s">
        <v>303</v>
      </c>
      <c r="C30" s="25"/>
      <c r="D30" s="25"/>
      <c r="E30" s="25"/>
      <c r="F30" s="25"/>
      <c r="G30" s="25"/>
      <c r="H30" s="25"/>
      <c r="I30" s="25"/>
      <c r="J30" s="25"/>
      <c r="K30" s="25"/>
      <c r="L30" s="25"/>
      <c r="M30" s="25"/>
      <c r="N30" s="25" t="s">
        <v>309</v>
      </c>
      <c r="O30" s="25"/>
      <c r="P30" s="25"/>
      <c r="Q30" s="25"/>
      <c r="R30" s="25"/>
      <c r="S30" s="25"/>
      <c r="T30" s="25"/>
      <c r="U30" s="25"/>
      <c r="V30" s="25"/>
      <c r="W30" s="25"/>
      <c r="X30" s="12"/>
      <c r="Y30" s="25"/>
      <c r="Z30" s="25" t="s">
        <v>313</v>
      </c>
      <c r="AA30" s="25"/>
      <c r="AB30" s="25"/>
      <c r="AC30" s="25"/>
      <c r="AD30" s="25"/>
      <c r="AE30" s="25"/>
      <c r="AF30" s="25"/>
      <c r="AG30" s="25"/>
      <c r="AH30" s="25"/>
      <c r="AI30" s="25"/>
      <c r="AJ30" s="25"/>
      <c r="AK30" s="25"/>
      <c r="AL30" s="38"/>
      <c r="AN30" s="101" t="b">
        <v>0</v>
      </c>
      <c r="AP30" s="101" t="b">
        <v>0</v>
      </c>
      <c r="AR30" s="101" t="b">
        <v>0</v>
      </c>
    </row>
    <row r="31" spans="1:44">
      <c r="A31" s="37"/>
      <c r="B31" s="25" t="s">
        <v>304</v>
      </c>
      <c r="C31" s="25"/>
      <c r="D31" s="25"/>
      <c r="E31" s="25"/>
      <c r="F31" s="25"/>
      <c r="G31" s="25"/>
      <c r="H31" s="25"/>
      <c r="I31" s="25"/>
      <c r="J31" s="25"/>
      <c r="K31" s="25"/>
      <c r="L31" s="25"/>
      <c r="M31" s="25"/>
      <c r="N31" s="25" t="s">
        <v>310</v>
      </c>
      <c r="O31" s="25"/>
      <c r="P31" s="25"/>
      <c r="Q31" s="25"/>
      <c r="R31" s="25"/>
      <c r="S31" s="25"/>
      <c r="T31" s="25"/>
      <c r="U31" s="25"/>
      <c r="V31" s="25"/>
      <c r="W31" s="25"/>
      <c r="X31" s="12"/>
      <c r="Y31" s="25"/>
      <c r="Z31" s="25" t="s">
        <v>314</v>
      </c>
      <c r="AA31" s="25"/>
      <c r="AB31" s="25"/>
      <c r="AC31" s="25"/>
      <c r="AD31" s="25"/>
      <c r="AE31" s="25"/>
      <c r="AF31" s="25"/>
      <c r="AG31" s="25"/>
      <c r="AH31" s="25"/>
      <c r="AI31" s="25"/>
      <c r="AJ31" s="25"/>
      <c r="AK31" s="25"/>
      <c r="AL31" s="38"/>
      <c r="AN31" s="101" t="b">
        <v>0</v>
      </c>
      <c r="AP31" s="101" t="b">
        <v>0</v>
      </c>
      <c r="AR31" s="101" t="b">
        <v>0</v>
      </c>
    </row>
    <row r="32" spans="1:44">
      <c r="A32" s="37"/>
      <c r="B32" s="25" t="s">
        <v>305</v>
      </c>
      <c r="C32" s="25"/>
      <c r="D32" s="25"/>
      <c r="E32" s="25"/>
      <c r="F32" s="25"/>
      <c r="G32" s="25"/>
      <c r="H32" s="25"/>
      <c r="I32" s="25"/>
      <c r="J32" s="25"/>
      <c r="K32" s="25"/>
      <c r="L32" s="25"/>
      <c r="M32" s="25"/>
      <c r="N32" s="25" t="s">
        <v>420</v>
      </c>
      <c r="O32" s="25"/>
      <c r="P32" s="25"/>
      <c r="Q32" s="25"/>
      <c r="R32" s="25"/>
      <c r="S32" s="25"/>
      <c r="T32" s="25"/>
      <c r="U32" s="25"/>
      <c r="V32" s="25"/>
      <c r="W32" s="25"/>
      <c r="X32" s="12"/>
      <c r="Y32" s="25"/>
      <c r="Z32" s="25" t="s">
        <v>315</v>
      </c>
      <c r="AA32" s="25"/>
      <c r="AB32" s="25"/>
      <c r="AC32" s="25"/>
      <c r="AD32" s="25"/>
      <c r="AE32" s="25"/>
      <c r="AF32" s="25"/>
      <c r="AG32" s="25"/>
      <c r="AH32" s="25"/>
      <c r="AI32" s="25"/>
      <c r="AJ32" s="25"/>
      <c r="AK32" s="25"/>
      <c r="AL32" s="38"/>
      <c r="AN32" s="101" t="b">
        <v>0</v>
      </c>
      <c r="AP32" s="101" t="b">
        <v>0</v>
      </c>
      <c r="AR32" s="101" t="b">
        <v>0</v>
      </c>
    </row>
    <row r="33" spans="1:44">
      <c r="A33" s="37"/>
      <c r="B33" s="25" t="s">
        <v>306</v>
      </c>
      <c r="C33" s="25"/>
      <c r="D33" s="25"/>
      <c r="E33" s="25"/>
      <c r="F33" s="25"/>
      <c r="G33" s="25"/>
      <c r="H33" s="25"/>
      <c r="I33" s="25"/>
      <c r="J33" s="25"/>
      <c r="K33" s="25"/>
      <c r="L33" s="25"/>
      <c r="M33" s="25"/>
      <c r="N33" s="25" t="s">
        <v>311</v>
      </c>
      <c r="O33" s="25"/>
      <c r="P33" s="25"/>
      <c r="Q33" s="25"/>
      <c r="R33" s="25"/>
      <c r="S33" s="25"/>
      <c r="T33" s="25"/>
      <c r="U33" s="25"/>
      <c r="V33" s="25"/>
      <c r="W33" s="25"/>
      <c r="X33" s="12"/>
      <c r="Y33" s="25"/>
      <c r="Z33" s="25" t="s">
        <v>882</v>
      </c>
      <c r="AA33" s="25"/>
      <c r="AB33" s="25"/>
      <c r="AC33" s="25"/>
      <c r="AD33" s="25"/>
      <c r="AE33" s="25"/>
      <c r="AF33" s="25"/>
      <c r="AG33" s="25"/>
      <c r="AH33" s="25"/>
      <c r="AI33" s="25"/>
      <c r="AJ33" s="25"/>
      <c r="AK33" s="25"/>
      <c r="AL33" s="38"/>
      <c r="AN33" s="101" t="b">
        <v>0</v>
      </c>
      <c r="AP33" s="101" t="b">
        <v>0</v>
      </c>
      <c r="AR33" s="101" t="b">
        <v>0</v>
      </c>
    </row>
    <row r="34" spans="1:44">
      <c r="A34" s="37"/>
      <c r="B34" s="25" t="s">
        <v>307</v>
      </c>
      <c r="C34" s="25"/>
      <c r="D34" s="25"/>
      <c r="E34" s="25"/>
      <c r="F34" s="25"/>
      <c r="G34" s="25"/>
      <c r="H34" s="25"/>
      <c r="I34" s="25"/>
      <c r="J34" s="25"/>
      <c r="K34" s="25"/>
      <c r="L34" s="25"/>
      <c r="M34" s="25"/>
      <c r="N34" s="25" t="s">
        <v>879</v>
      </c>
      <c r="O34" s="25"/>
      <c r="P34" s="25"/>
      <c r="Q34" s="25"/>
      <c r="R34" s="25"/>
      <c r="S34" s="25"/>
      <c r="T34" s="25"/>
      <c r="U34" s="25"/>
      <c r="V34" s="25"/>
      <c r="W34" s="25"/>
      <c r="X34" s="12"/>
      <c r="Y34" s="25"/>
      <c r="Z34" s="25" t="s">
        <v>883</v>
      </c>
      <c r="AA34" s="25"/>
      <c r="AB34" s="25"/>
      <c r="AC34" s="25"/>
      <c r="AD34" s="25"/>
      <c r="AE34" s="25"/>
      <c r="AF34" s="25"/>
      <c r="AG34" s="25"/>
      <c r="AH34" s="25"/>
      <c r="AI34" s="25"/>
      <c r="AJ34" s="25"/>
      <c r="AK34" s="25"/>
      <c r="AL34" s="38"/>
      <c r="AN34" s="101" t="b">
        <v>0</v>
      </c>
      <c r="AP34" s="101" t="b">
        <v>0</v>
      </c>
      <c r="AR34" s="101" t="b">
        <v>0</v>
      </c>
    </row>
    <row r="35" spans="1:44">
      <c r="A35" s="37"/>
      <c r="B35" s="25" t="s">
        <v>877</v>
      </c>
      <c r="C35" s="25"/>
      <c r="D35" s="25"/>
      <c r="E35" s="25"/>
      <c r="F35" s="25"/>
      <c r="G35" s="25"/>
      <c r="H35" s="25"/>
      <c r="I35" s="25"/>
      <c r="J35" s="25"/>
      <c r="K35" s="25"/>
      <c r="L35" s="25"/>
      <c r="M35" s="25"/>
      <c r="N35" s="25" t="s">
        <v>880</v>
      </c>
      <c r="O35" s="25"/>
      <c r="P35" s="25"/>
      <c r="Q35" s="25"/>
      <c r="R35" s="25"/>
      <c r="S35" s="25"/>
      <c r="T35" s="25"/>
      <c r="U35" s="25"/>
      <c r="V35" s="25"/>
      <c r="W35" s="25"/>
      <c r="X35" s="12"/>
      <c r="Y35" s="25"/>
      <c r="Z35" s="25" t="s">
        <v>884</v>
      </c>
      <c r="AA35" s="25"/>
      <c r="AB35" s="25"/>
      <c r="AC35" s="25"/>
      <c r="AD35" s="25"/>
      <c r="AE35" s="25"/>
      <c r="AF35" s="25"/>
      <c r="AG35" s="25"/>
      <c r="AH35" s="25"/>
      <c r="AI35" s="25"/>
      <c r="AJ35" s="25"/>
      <c r="AK35" s="25"/>
      <c r="AL35" s="38"/>
      <c r="AN35" s="101" t="b">
        <v>0</v>
      </c>
      <c r="AP35" s="101" t="b">
        <v>0</v>
      </c>
      <c r="AR35" s="101" t="b">
        <v>0</v>
      </c>
    </row>
    <row r="36" spans="1:44">
      <c r="A36" s="39"/>
      <c r="B36" s="25" t="s">
        <v>878</v>
      </c>
      <c r="C36" s="40"/>
      <c r="D36" s="40"/>
      <c r="E36" s="40"/>
      <c r="F36" s="40"/>
      <c r="G36" s="40"/>
      <c r="H36" s="40"/>
      <c r="I36" s="40"/>
      <c r="J36" s="40"/>
      <c r="K36" s="40"/>
      <c r="L36" s="40"/>
      <c r="M36" s="40"/>
      <c r="N36" s="25" t="s">
        <v>881</v>
      </c>
      <c r="O36" s="40"/>
      <c r="P36" s="40"/>
      <c r="Q36" s="40"/>
      <c r="R36" s="40"/>
      <c r="S36" s="40"/>
      <c r="T36" s="40"/>
      <c r="U36" s="40"/>
      <c r="V36" s="40"/>
      <c r="W36" s="40"/>
      <c r="X36" s="42"/>
      <c r="Y36" s="40"/>
      <c r="Z36" s="25" t="s">
        <v>885</v>
      </c>
      <c r="AA36" s="40"/>
      <c r="AB36" s="40"/>
      <c r="AC36" s="40"/>
      <c r="AD36" s="40"/>
      <c r="AE36" s="40"/>
      <c r="AF36" s="40"/>
      <c r="AG36" s="40"/>
      <c r="AH36" s="40"/>
      <c r="AI36" s="40"/>
      <c r="AJ36" s="40"/>
      <c r="AK36" s="40"/>
      <c r="AL36" s="41"/>
      <c r="AN36" s="101" t="b">
        <v>0</v>
      </c>
      <c r="AP36" s="101" t="b">
        <v>0</v>
      </c>
      <c r="AR36" s="101" t="b">
        <v>0</v>
      </c>
    </row>
    <row r="37" spans="1:44">
      <c r="A37" s="34" t="s">
        <v>195</v>
      </c>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6"/>
    </row>
    <row r="38" spans="1:44">
      <c r="A38" s="37"/>
      <c r="B38" s="25" t="s">
        <v>316</v>
      </c>
      <c r="C38" s="25"/>
      <c r="D38" s="25"/>
      <c r="E38" s="25"/>
      <c r="F38" s="25"/>
      <c r="G38" s="25"/>
      <c r="H38" s="25"/>
      <c r="I38" s="25"/>
      <c r="J38" s="25"/>
      <c r="K38" s="25"/>
      <c r="L38" s="25"/>
      <c r="M38" s="25"/>
      <c r="N38" s="25" t="s">
        <v>318</v>
      </c>
      <c r="O38" s="25"/>
      <c r="P38" s="25"/>
      <c r="Q38" s="25"/>
      <c r="R38" s="25"/>
      <c r="S38" s="25"/>
      <c r="T38" s="25"/>
      <c r="U38" s="25"/>
      <c r="V38" s="25"/>
      <c r="W38" s="25"/>
      <c r="X38" s="12"/>
      <c r="Y38" s="25"/>
      <c r="Z38" s="25" t="s">
        <v>888</v>
      </c>
      <c r="AA38" s="25"/>
      <c r="AB38" s="25"/>
      <c r="AC38" s="25"/>
      <c r="AD38" s="25"/>
      <c r="AE38" s="25"/>
      <c r="AF38" s="25"/>
      <c r="AG38" s="25"/>
      <c r="AH38" s="25"/>
      <c r="AI38" s="25"/>
      <c r="AJ38" s="25"/>
      <c r="AK38" s="25"/>
      <c r="AL38" s="38"/>
      <c r="AN38" s="101" t="b">
        <v>0</v>
      </c>
      <c r="AP38" s="101" t="b">
        <v>0</v>
      </c>
      <c r="AR38" s="101" t="b">
        <v>0</v>
      </c>
    </row>
    <row r="39" spans="1:44">
      <c r="A39" s="37"/>
      <c r="B39" s="25" t="s">
        <v>317</v>
      </c>
      <c r="C39" s="25"/>
      <c r="D39" s="25"/>
      <c r="E39" s="25"/>
      <c r="F39" s="25"/>
      <c r="G39" s="25"/>
      <c r="H39" s="25"/>
      <c r="I39" s="25"/>
      <c r="J39" s="25"/>
      <c r="K39" s="25"/>
      <c r="L39" s="25"/>
      <c r="M39" s="25"/>
      <c r="N39" s="25" t="s">
        <v>319</v>
      </c>
      <c r="O39" s="25"/>
      <c r="P39" s="25"/>
      <c r="Q39" s="25"/>
      <c r="R39" s="25"/>
      <c r="S39" s="25"/>
      <c r="T39" s="25"/>
      <c r="U39" s="25"/>
      <c r="V39" s="25"/>
      <c r="W39" s="25"/>
      <c r="X39" s="25"/>
      <c r="Y39" s="25"/>
      <c r="Z39" s="25" t="s">
        <v>889</v>
      </c>
      <c r="AA39" s="25"/>
      <c r="AB39" s="25"/>
      <c r="AC39" s="25"/>
      <c r="AD39" s="25"/>
      <c r="AE39" s="25"/>
      <c r="AF39" s="25"/>
      <c r="AG39" s="25"/>
      <c r="AH39" s="25"/>
      <c r="AI39" s="25"/>
      <c r="AJ39" s="25"/>
      <c r="AK39" s="25"/>
      <c r="AL39" s="38"/>
      <c r="AN39" s="101" t="b">
        <v>0</v>
      </c>
      <c r="AP39" s="101" t="b">
        <v>0</v>
      </c>
      <c r="AR39" s="101" t="b">
        <v>0</v>
      </c>
    </row>
    <row r="40" spans="1:44">
      <c r="A40" s="39"/>
      <c r="B40" s="25" t="s">
        <v>886</v>
      </c>
      <c r="C40" s="40"/>
      <c r="D40" s="40"/>
      <c r="E40" s="40"/>
      <c r="F40" s="40"/>
      <c r="G40" s="40"/>
      <c r="H40" s="40"/>
      <c r="I40" s="40"/>
      <c r="J40" s="40"/>
      <c r="K40" s="40"/>
      <c r="L40" s="40"/>
      <c r="M40" s="40"/>
      <c r="N40" s="25" t="s">
        <v>887</v>
      </c>
      <c r="O40" s="40"/>
      <c r="P40" s="40"/>
      <c r="Q40" s="40"/>
      <c r="R40" s="40"/>
      <c r="S40" s="40"/>
      <c r="T40" s="40"/>
      <c r="U40" s="40"/>
      <c r="V40" s="40"/>
      <c r="W40" s="40"/>
      <c r="X40" s="40"/>
      <c r="Y40" s="40"/>
      <c r="Z40" s="25" t="s">
        <v>890</v>
      </c>
      <c r="AA40" s="40"/>
      <c r="AB40" s="40"/>
      <c r="AC40" s="40"/>
      <c r="AD40" s="40"/>
      <c r="AE40" s="40"/>
      <c r="AF40" s="40"/>
      <c r="AG40" s="40"/>
      <c r="AH40" s="40"/>
      <c r="AI40" s="40"/>
      <c r="AJ40" s="40"/>
      <c r="AK40" s="40"/>
      <c r="AL40" s="41"/>
      <c r="AN40" s="101" t="b">
        <v>0</v>
      </c>
      <c r="AP40" s="101" t="b">
        <v>0</v>
      </c>
      <c r="AR40" s="101" t="b">
        <v>0</v>
      </c>
    </row>
    <row r="41" spans="1:44">
      <c r="A41" s="34" t="s">
        <v>200</v>
      </c>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6"/>
    </row>
    <row r="42" spans="1:44">
      <c r="A42" s="37"/>
      <c r="B42" s="25" t="s">
        <v>320</v>
      </c>
      <c r="C42" s="25"/>
      <c r="D42" s="25"/>
      <c r="E42" s="25"/>
      <c r="F42" s="25"/>
      <c r="G42" s="25"/>
      <c r="H42" s="25"/>
      <c r="I42" s="25"/>
      <c r="J42" s="25"/>
      <c r="K42" s="25"/>
      <c r="L42" s="25"/>
      <c r="M42" s="25"/>
      <c r="N42" s="25" t="s">
        <v>322</v>
      </c>
      <c r="O42" s="25"/>
      <c r="P42" s="25"/>
      <c r="Q42" s="25"/>
      <c r="R42" s="25"/>
      <c r="S42" s="25"/>
      <c r="T42" s="25"/>
      <c r="U42" s="25"/>
      <c r="V42" s="25"/>
      <c r="W42" s="25"/>
      <c r="X42" s="12"/>
      <c r="Y42" s="25"/>
      <c r="Z42" s="25" t="s">
        <v>325</v>
      </c>
      <c r="AA42" s="25"/>
      <c r="AB42" s="25"/>
      <c r="AC42" s="25"/>
      <c r="AD42" s="25"/>
      <c r="AE42" s="25"/>
      <c r="AF42" s="25"/>
      <c r="AG42" s="25"/>
      <c r="AH42" s="25"/>
      <c r="AI42" s="25"/>
      <c r="AJ42" s="25"/>
      <c r="AK42" s="25"/>
      <c r="AL42" s="38"/>
      <c r="AN42" s="101" t="b">
        <v>0</v>
      </c>
      <c r="AP42" s="101" t="b">
        <v>0</v>
      </c>
      <c r="AR42" s="101" t="b">
        <v>0</v>
      </c>
    </row>
    <row r="43" spans="1:44">
      <c r="A43" s="37"/>
      <c r="B43" s="25" t="s">
        <v>321</v>
      </c>
      <c r="C43" s="25"/>
      <c r="D43" s="25"/>
      <c r="E43" s="25"/>
      <c r="F43" s="25"/>
      <c r="G43" s="25"/>
      <c r="H43" s="25"/>
      <c r="I43" s="25"/>
      <c r="J43" s="25"/>
      <c r="K43" s="25"/>
      <c r="L43" s="25"/>
      <c r="M43" s="25"/>
      <c r="N43" s="25" t="s">
        <v>323</v>
      </c>
      <c r="O43" s="25"/>
      <c r="P43" s="25"/>
      <c r="Q43" s="25"/>
      <c r="R43" s="25"/>
      <c r="S43" s="25"/>
      <c r="T43" s="25"/>
      <c r="U43" s="25"/>
      <c r="V43" s="25"/>
      <c r="W43" s="25"/>
      <c r="X43" s="12"/>
      <c r="Y43" s="25"/>
      <c r="Z43" s="25" t="s">
        <v>894</v>
      </c>
      <c r="AA43" s="25"/>
      <c r="AB43" s="25"/>
      <c r="AC43" s="25"/>
      <c r="AD43" s="25"/>
      <c r="AE43" s="25"/>
      <c r="AF43" s="25"/>
      <c r="AG43" s="25"/>
      <c r="AH43" s="25"/>
      <c r="AI43" s="25"/>
      <c r="AJ43" s="25"/>
      <c r="AK43" s="25"/>
      <c r="AL43" s="38"/>
      <c r="AN43" s="101" t="b">
        <v>0</v>
      </c>
      <c r="AP43" s="101" t="b">
        <v>0</v>
      </c>
      <c r="AR43" s="101" t="b">
        <v>0</v>
      </c>
    </row>
    <row r="44" spans="1:44">
      <c r="A44" s="37"/>
      <c r="B44" s="25" t="s">
        <v>891</v>
      </c>
      <c r="C44" s="25"/>
      <c r="D44" s="25"/>
      <c r="E44" s="25"/>
      <c r="F44" s="25"/>
      <c r="G44" s="25"/>
      <c r="H44" s="25"/>
      <c r="I44" s="25"/>
      <c r="J44" s="25"/>
      <c r="K44" s="25"/>
      <c r="L44" s="25"/>
      <c r="M44" s="25"/>
      <c r="N44" s="25" t="s">
        <v>324</v>
      </c>
      <c r="O44" s="25"/>
      <c r="P44" s="25"/>
      <c r="Q44" s="25"/>
      <c r="R44" s="25"/>
      <c r="S44" s="25"/>
      <c r="T44" s="25"/>
      <c r="U44" s="25"/>
      <c r="V44" s="25"/>
      <c r="W44" s="25"/>
      <c r="X44" s="25"/>
      <c r="Y44" s="25"/>
      <c r="Z44" s="25" t="s">
        <v>895</v>
      </c>
      <c r="AA44" s="25"/>
      <c r="AB44" s="25"/>
      <c r="AC44" s="25"/>
      <c r="AD44" s="25"/>
      <c r="AE44" s="25"/>
      <c r="AF44" s="25"/>
      <c r="AG44" s="25"/>
      <c r="AH44" s="25"/>
      <c r="AI44" s="25"/>
      <c r="AJ44" s="25"/>
      <c r="AK44" s="25"/>
      <c r="AL44" s="38"/>
      <c r="AN44" s="101" t="b">
        <v>0</v>
      </c>
      <c r="AP44" s="101" t="b">
        <v>0</v>
      </c>
      <c r="AR44" s="101" t="b">
        <v>0</v>
      </c>
    </row>
    <row r="45" spans="1:44">
      <c r="A45" s="39"/>
      <c r="B45" s="25" t="s">
        <v>892</v>
      </c>
      <c r="C45" s="40"/>
      <c r="D45" s="40"/>
      <c r="E45" s="40"/>
      <c r="F45" s="40"/>
      <c r="G45" s="40"/>
      <c r="H45" s="40"/>
      <c r="I45" s="40"/>
      <c r="J45" s="40"/>
      <c r="K45" s="40"/>
      <c r="L45" s="40"/>
      <c r="M45" s="40"/>
      <c r="N45" s="25" t="s">
        <v>893</v>
      </c>
      <c r="O45" s="40"/>
      <c r="P45" s="40"/>
      <c r="Q45" s="40"/>
      <c r="R45" s="40"/>
      <c r="S45" s="40"/>
      <c r="T45" s="40"/>
      <c r="U45" s="40"/>
      <c r="V45" s="40"/>
      <c r="W45" s="40"/>
      <c r="X45" s="40"/>
      <c r="Y45" s="40"/>
      <c r="Z45" s="25" t="s">
        <v>896</v>
      </c>
      <c r="AA45" s="40"/>
      <c r="AB45" s="40"/>
      <c r="AC45" s="40"/>
      <c r="AD45" s="40"/>
      <c r="AE45" s="40"/>
      <c r="AF45" s="40"/>
      <c r="AG45" s="40"/>
      <c r="AH45" s="40"/>
      <c r="AI45" s="40"/>
      <c r="AJ45" s="40"/>
      <c r="AK45" s="40"/>
      <c r="AL45" s="41"/>
      <c r="AN45" s="101" t="b">
        <v>0</v>
      </c>
      <c r="AP45" s="101" t="b">
        <v>0</v>
      </c>
      <c r="AR45" s="101" t="b">
        <v>0</v>
      </c>
    </row>
    <row r="46" spans="1:44">
      <c r="A46" s="34" t="s">
        <v>207</v>
      </c>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6"/>
    </row>
    <row r="47" spans="1:44">
      <c r="A47" s="37"/>
      <c r="B47" s="25" t="s">
        <v>326</v>
      </c>
      <c r="C47" s="25"/>
      <c r="D47" s="25"/>
      <c r="E47" s="25"/>
      <c r="F47" s="25"/>
      <c r="G47" s="25"/>
      <c r="H47" s="25"/>
      <c r="I47" s="25"/>
      <c r="J47" s="25"/>
      <c r="K47" s="25"/>
      <c r="L47" s="25"/>
      <c r="M47" s="25"/>
      <c r="N47" s="25" t="s">
        <v>898</v>
      </c>
      <c r="O47" s="25"/>
      <c r="P47" s="25"/>
      <c r="Q47" s="25"/>
      <c r="R47" s="25"/>
      <c r="S47" s="25"/>
      <c r="T47" s="25"/>
      <c r="U47" s="25"/>
      <c r="V47" s="25"/>
      <c r="W47" s="25"/>
      <c r="X47" s="25"/>
      <c r="Y47" s="25"/>
      <c r="Z47" s="25" t="s">
        <v>901</v>
      </c>
      <c r="AA47" s="25"/>
      <c r="AB47" s="25"/>
      <c r="AC47" s="25"/>
      <c r="AD47" s="25"/>
      <c r="AE47" s="25"/>
      <c r="AF47" s="25"/>
      <c r="AG47" s="25"/>
      <c r="AH47" s="25"/>
      <c r="AI47" s="25"/>
      <c r="AJ47" s="25"/>
      <c r="AK47" s="25"/>
      <c r="AL47" s="38"/>
      <c r="AN47" s="101" t="b">
        <v>0</v>
      </c>
      <c r="AP47" s="101" t="b">
        <v>0</v>
      </c>
      <c r="AR47" s="101" t="b">
        <v>0</v>
      </c>
    </row>
    <row r="48" spans="1:44">
      <c r="A48" s="37"/>
      <c r="B48" s="25" t="s">
        <v>327</v>
      </c>
      <c r="C48" s="25"/>
      <c r="D48" s="25"/>
      <c r="E48" s="25"/>
      <c r="F48" s="25"/>
      <c r="G48" s="25"/>
      <c r="H48" s="25"/>
      <c r="I48" s="25"/>
      <c r="J48" s="25"/>
      <c r="K48" s="25"/>
      <c r="L48" s="25"/>
      <c r="M48" s="25"/>
      <c r="N48" s="25" t="s">
        <v>899</v>
      </c>
      <c r="O48" s="25"/>
      <c r="P48" s="25"/>
      <c r="Q48" s="25"/>
      <c r="R48" s="25"/>
      <c r="S48" s="25"/>
      <c r="T48" s="25"/>
      <c r="U48" s="25"/>
      <c r="V48" s="25"/>
      <c r="W48" s="25"/>
      <c r="X48" s="25"/>
      <c r="Y48" s="25"/>
      <c r="Z48" s="25" t="s">
        <v>902</v>
      </c>
      <c r="AA48" s="25"/>
      <c r="AB48" s="25"/>
      <c r="AC48" s="25"/>
      <c r="AD48" s="25"/>
      <c r="AE48" s="25"/>
      <c r="AF48" s="25"/>
      <c r="AG48" s="25"/>
      <c r="AH48" s="25"/>
      <c r="AI48" s="25"/>
      <c r="AJ48" s="25"/>
      <c r="AK48" s="25"/>
      <c r="AL48" s="38"/>
      <c r="AN48" s="101" t="b">
        <v>0</v>
      </c>
      <c r="AP48" s="101" t="b">
        <v>0</v>
      </c>
      <c r="AR48" s="101" t="b">
        <v>0</v>
      </c>
    </row>
    <row r="49" spans="1:44">
      <c r="A49" s="25"/>
      <c r="B49" s="25" t="s">
        <v>897</v>
      </c>
      <c r="C49" s="25"/>
      <c r="D49" s="25"/>
      <c r="E49" s="25"/>
      <c r="F49" s="25"/>
      <c r="G49" s="25"/>
      <c r="H49" s="25"/>
      <c r="I49" s="25"/>
      <c r="J49" s="25"/>
      <c r="K49" s="25"/>
      <c r="L49" s="25"/>
      <c r="M49" s="25"/>
      <c r="N49" s="25" t="s">
        <v>900</v>
      </c>
      <c r="O49" s="25"/>
      <c r="P49" s="25"/>
      <c r="Q49" s="25"/>
      <c r="R49" s="25"/>
      <c r="S49" s="25"/>
      <c r="T49" s="25"/>
      <c r="U49" s="25"/>
      <c r="V49" s="25"/>
      <c r="W49" s="25"/>
      <c r="X49" s="25"/>
      <c r="Y49" s="25"/>
      <c r="Z49" s="25" t="s">
        <v>903</v>
      </c>
      <c r="AA49" s="25"/>
      <c r="AB49" s="25"/>
      <c r="AC49" s="25"/>
      <c r="AD49" s="25"/>
      <c r="AE49" s="25"/>
      <c r="AF49" s="25"/>
      <c r="AG49" s="25"/>
      <c r="AH49" s="25"/>
      <c r="AI49" s="25"/>
      <c r="AJ49" s="25"/>
      <c r="AK49" s="25"/>
      <c r="AL49" s="76"/>
      <c r="AN49" s="101" t="b">
        <v>0</v>
      </c>
      <c r="AP49" s="101" t="b">
        <v>0</v>
      </c>
      <c r="AR49" s="101" t="b">
        <v>0</v>
      </c>
    </row>
    <row r="50" spans="1:44">
      <c r="A50" s="63" t="s">
        <v>687</v>
      </c>
      <c r="B50" s="64"/>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6"/>
    </row>
    <row r="51" spans="1:44">
      <c r="A51" s="73" t="s">
        <v>90</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5"/>
    </row>
    <row r="52" spans="1:44">
      <c r="A52" s="67"/>
      <c r="B52" s="25" t="s">
        <v>261</v>
      </c>
      <c r="C52" s="25"/>
      <c r="D52" s="25"/>
      <c r="E52" s="25"/>
      <c r="F52" s="25"/>
      <c r="G52" s="25"/>
      <c r="H52" s="25"/>
      <c r="I52" s="25"/>
      <c r="J52" s="25"/>
      <c r="K52" s="25"/>
      <c r="L52" s="25"/>
      <c r="M52" s="25"/>
      <c r="N52" s="25"/>
      <c r="O52" s="25"/>
      <c r="P52" s="25"/>
      <c r="Q52" s="25"/>
      <c r="R52" s="25"/>
      <c r="S52" s="25"/>
      <c r="T52" s="25" t="s">
        <v>732</v>
      </c>
      <c r="U52" s="25"/>
      <c r="V52" s="25"/>
      <c r="W52" s="25"/>
      <c r="X52" s="25"/>
      <c r="Y52" s="25"/>
      <c r="Z52" s="25"/>
      <c r="AA52" s="25"/>
      <c r="AB52" s="25"/>
      <c r="AC52" s="25"/>
      <c r="AD52" s="25"/>
      <c r="AE52" s="25"/>
      <c r="AF52" s="25"/>
      <c r="AG52" s="25"/>
      <c r="AH52" s="25"/>
      <c r="AI52" s="25"/>
      <c r="AJ52" s="25"/>
      <c r="AK52" s="25"/>
      <c r="AL52" s="68"/>
      <c r="AN52" s="101" t="b">
        <v>0</v>
      </c>
      <c r="AR52" s="101" t="b">
        <v>0</v>
      </c>
    </row>
    <row r="53" spans="1:44">
      <c r="A53" s="67"/>
      <c r="B53" s="25" t="s">
        <v>263</v>
      </c>
      <c r="C53" s="25"/>
      <c r="D53" s="25"/>
      <c r="E53" s="25"/>
      <c r="F53" s="25"/>
      <c r="G53" s="25"/>
      <c r="H53" s="25"/>
      <c r="I53" s="25"/>
      <c r="J53" s="25"/>
      <c r="K53" s="25"/>
      <c r="L53" s="25"/>
      <c r="M53" s="25"/>
      <c r="N53" s="25"/>
      <c r="O53" s="25"/>
      <c r="P53" s="25"/>
      <c r="Q53" s="25"/>
      <c r="R53" s="25"/>
      <c r="S53" s="25"/>
      <c r="T53" s="25" t="s">
        <v>733</v>
      </c>
      <c r="U53" s="25"/>
      <c r="V53" s="25"/>
      <c r="W53" s="25"/>
      <c r="X53" s="25"/>
      <c r="Y53" s="25"/>
      <c r="Z53" s="25"/>
      <c r="AA53" s="25"/>
      <c r="AB53" s="25"/>
      <c r="AC53" s="25"/>
      <c r="AD53" s="25"/>
      <c r="AE53" s="25"/>
      <c r="AF53" s="25"/>
      <c r="AG53" s="25"/>
      <c r="AH53" s="25"/>
      <c r="AI53" s="25"/>
      <c r="AJ53" s="25"/>
      <c r="AK53" s="25"/>
      <c r="AL53" s="68"/>
      <c r="AN53" s="101" t="b">
        <v>0</v>
      </c>
      <c r="AR53" s="101" t="b">
        <v>0</v>
      </c>
    </row>
    <row r="54" spans="1:44">
      <c r="A54" s="67"/>
      <c r="B54" s="25" t="s">
        <v>850</v>
      </c>
      <c r="C54" s="25"/>
      <c r="D54" s="25"/>
      <c r="E54" s="25"/>
      <c r="F54" s="25"/>
      <c r="G54" s="25"/>
      <c r="H54" s="25"/>
      <c r="I54" s="25"/>
      <c r="J54" s="25"/>
      <c r="K54" s="25"/>
      <c r="L54" s="25"/>
      <c r="M54" s="25"/>
      <c r="N54" s="25"/>
      <c r="O54" s="25"/>
      <c r="P54" s="25"/>
      <c r="Q54" s="25"/>
      <c r="R54" s="25"/>
      <c r="S54" s="25"/>
      <c r="T54" s="25" t="s">
        <v>947</v>
      </c>
      <c r="U54" s="25"/>
      <c r="V54" s="25"/>
      <c r="W54" s="25"/>
      <c r="X54" s="25"/>
      <c r="Y54" s="25"/>
      <c r="Z54" s="25"/>
      <c r="AA54" s="25"/>
      <c r="AB54" s="25"/>
      <c r="AC54" s="25"/>
      <c r="AD54" s="25"/>
      <c r="AE54" s="25"/>
      <c r="AF54" s="25"/>
      <c r="AG54" s="25"/>
      <c r="AH54" s="25"/>
      <c r="AI54" s="25"/>
      <c r="AJ54" s="25"/>
      <c r="AK54" s="25"/>
      <c r="AL54" s="68"/>
      <c r="AN54" s="101" t="b">
        <v>0</v>
      </c>
      <c r="AR54" s="101" t="b">
        <v>0</v>
      </c>
    </row>
    <row r="55" spans="1:44">
      <c r="A55" s="67"/>
      <c r="B55" s="25" t="s">
        <v>946</v>
      </c>
      <c r="C55" s="25"/>
      <c r="D55" s="25"/>
      <c r="E55" s="25"/>
      <c r="F55" s="25"/>
      <c r="G55" s="25"/>
      <c r="H55" s="25"/>
      <c r="I55" s="25"/>
      <c r="J55" s="25"/>
      <c r="K55" s="25"/>
      <c r="L55" s="25"/>
      <c r="M55" s="25"/>
      <c r="N55" s="25"/>
      <c r="O55" s="25"/>
      <c r="P55" s="25"/>
      <c r="Q55" s="25"/>
      <c r="R55" s="25"/>
      <c r="S55" s="25"/>
      <c r="T55" s="25" t="s">
        <v>948</v>
      </c>
      <c r="U55" s="25"/>
      <c r="V55" s="25"/>
      <c r="W55" s="25"/>
      <c r="X55" s="25"/>
      <c r="Y55" s="25"/>
      <c r="Z55" s="25"/>
      <c r="AA55" s="25"/>
      <c r="AB55" s="25"/>
      <c r="AC55" s="25"/>
      <c r="AD55" s="25"/>
      <c r="AE55" s="25"/>
      <c r="AF55" s="25"/>
      <c r="AG55" s="25"/>
      <c r="AH55" s="25"/>
      <c r="AI55" s="25"/>
      <c r="AJ55" s="25"/>
      <c r="AK55" s="25"/>
      <c r="AL55" s="68"/>
      <c r="AN55" s="101" t="b">
        <v>0</v>
      </c>
      <c r="AR55" s="101" t="b">
        <v>0</v>
      </c>
    </row>
    <row r="56" spans="1:44">
      <c r="A56" s="73" t="s">
        <v>141</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5"/>
    </row>
    <row r="57" spans="1:44">
      <c r="A57" s="67"/>
      <c r="B57" s="25" t="s">
        <v>274</v>
      </c>
      <c r="C57" s="25"/>
      <c r="D57" s="25"/>
      <c r="E57" s="25"/>
      <c r="F57" s="25"/>
      <c r="G57" s="25"/>
      <c r="H57" s="25"/>
      <c r="I57" s="25"/>
      <c r="J57" s="25"/>
      <c r="K57" s="25"/>
      <c r="L57" s="25"/>
      <c r="M57" s="25"/>
      <c r="N57" s="25"/>
      <c r="O57" s="25"/>
      <c r="P57" s="25"/>
      <c r="Q57" s="25"/>
      <c r="R57" s="25"/>
      <c r="S57" s="25"/>
      <c r="T57" s="25" t="s">
        <v>735</v>
      </c>
      <c r="U57" s="25"/>
      <c r="V57" s="25"/>
      <c r="W57" s="25"/>
      <c r="X57" s="25"/>
      <c r="Y57" s="25"/>
      <c r="Z57" s="25"/>
      <c r="AA57" s="25"/>
      <c r="AB57" s="25"/>
      <c r="AC57" s="25"/>
      <c r="AD57" s="25"/>
      <c r="AE57" s="25"/>
      <c r="AF57" s="25"/>
      <c r="AG57" s="25"/>
      <c r="AH57" s="25"/>
      <c r="AI57" s="25"/>
      <c r="AJ57" s="25"/>
      <c r="AK57" s="25"/>
      <c r="AL57" s="68"/>
      <c r="AN57" s="101" t="b">
        <v>0</v>
      </c>
      <c r="AR57" s="101" t="b">
        <v>0</v>
      </c>
    </row>
    <row r="58" spans="1:44">
      <c r="A58" s="67"/>
      <c r="B58" s="25" t="s">
        <v>689</v>
      </c>
      <c r="C58" s="25"/>
      <c r="D58" s="25"/>
      <c r="E58" s="25"/>
      <c r="F58" s="25"/>
      <c r="G58" s="25"/>
      <c r="H58" s="25"/>
      <c r="I58" s="25"/>
      <c r="J58" s="25"/>
      <c r="K58" s="25"/>
      <c r="L58" s="25"/>
      <c r="M58" s="12"/>
      <c r="N58" s="25"/>
      <c r="O58" s="25"/>
      <c r="P58" s="25"/>
      <c r="Q58" s="25"/>
      <c r="R58" s="25"/>
      <c r="S58" s="25"/>
      <c r="T58" s="25" t="s">
        <v>737</v>
      </c>
      <c r="U58" s="12"/>
      <c r="V58" s="12"/>
      <c r="W58" s="12"/>
      <c r="X58" s="12"/>
      <c r="Y58" s="25"/>
      <c r="Z58" s="25"/>
      <c r="AA58" s="25"/>
      <c r="AB58" s="25"/>
      <c r="AC58" s="25"/>
      <c r="AD58" s="25"/>
      <c r="AE58" s="25"/>
      <c r="AF58" s="25"/>
      <c r="AG58" s="25"/>
      <c r="AH58" s="25"/>
      <c r="AI58" s="25"/>
      <c r="AJ58" s="25"/>
      <c r="AK58" s="25"/>
      <c r="AL58" s="68"/>
      <c r="AN58" s="101" t="b">
        <v>0</v>
      </c>
      <c r="AR58" s="101" t="b">
        <v>0</v>
      </c>
    </row>
    <row r="59" spans="1:44">
      <c r="A59" s="67"/>
      <c r="B59" s="25" t="s">
        <v>736</v>
      </c>
      <c r="C59" s="25"/>
      <c r="D59" s="25"/>
      <c r="E59" s="25"/>
      <c r="F59" s="25"/>
      <c r="G59" s="25"/>
      <c r="H59" s="25"/>
      <c r="I59" s="25"/>
      <c r="J59" s="25"/>
      <c r="K59" s="25"/>
      <c r="L59" s="25"/>
      <c r="M59" s="12"/>
      <c r="N59" s="25"/>
      <c r="O59" s="25"/>
      <c r="P59" s="25"/>
      <c r="Q59" s="25"/>
      <c r="R59" s="25"/>
      <c r="S59" s="25"/>
      <c r="T59" s="25" t="s">
        <v>809</v>
      </c>
      <c r="U59" s="12"/>
      <c r="V59" s="12"/>
      <c r="W59" s="12"/>
      <c r="X59" s="12"/>
      <c r="Y59" s="25"/>
      <c r="Z59" s="25"/>
      <c r="AA59" s="25"/>
      <c r="AB59" s="25"/>
      <c r="AC59" s="25"/>
      <c r="AD59" s="25"/>
      <c r="AE59" s="25"/>
      <c r="AF59" s="25"/>
      <c r="AG59" s="25"/>
      <c r="AH59" s="25"/>
      <c r="AI59" s="25"/>
      <c r="AJ59" s="25"/>
      <c r="AK59" s="25"/>
      <c r="AL59" s="68"/>
      <c r="AN59" s="101" t="b">
        <v>0</v>
      </c>
      <c r="AR59" s="101" t="b">
        <v>0</v>
      </c>
    </row>
    <row r="60" spans="1:44">
      <c r="A60" s="67"/>
      <c r="B60" s="25" t="s">
        <v>734</v>
      </c>
      <c r="C60" s="25"/>
      <c r="D60" s="25"/>
      <c r="E60" s="25"/>
      <c r="F60" s="25"/>
      <c r="G60" s="25"/>
      <c r="H60" s="25"/>
      <c r="I60" s="25"/>
      <c r="J60" s="25"/>
      <c r="K60" s="25"/>
      <c r="L60" s="25"/>
      <c r="M60" s="25"/>
      <c r="N60" s="25"/>
      <c r="O60" s="25"/>
      <c r="P60" s="25"/>
      <c r="Q60" s="25"/>
      <c r="R60" s="25"/>
      <c r="S60" s="25"/>
      <c r="T60" s="25" t="s">
        <v>810</v>
      </c>
      <c r="U60" s="25"/>
      <c r="V60" s="25"/>
      <c r="W60" s="25"/>
      <c r="X60" s="25"/>
      <c r="Y60" s="25"/>
      <c r="Z60" s="25"/>
      <c r="AA60" s="25"/>
      <c r="AB60" s="25"/>
      <c r="AC60" s="25"/>
      <c r="AD60" s="25"/>
      <c r="AE60" s="25"/>
      <c r="AF60" s="25"/>
      <c r="AG60" s="25"/>
      <c r="AH60" s="25"/>
      <c r="AI60" s="25"/>
      <c r="AJ60" s="25"/>
      <c r="AK60" s="25"/>
      <c r="AL60" s="68"/>
      <c r="AN60" s="101" t="b">
        <v>0</v>
      </c>
      <c r="AR60" s="101" t="b">
        <v>0</v>
      </c>
    </row>
    <row r="61" spans="1:44">
      <c r="A61" s="67"/>
      <c r="B61" s="25" t="s">
        <v>811</v>
      </c>
      <c r="C61" s="25"/>
      <c r="D61" s="25"/>
      <c r="E61" s="25"/>
      <c r="F61" s="25"/>
      <c r="G61" s="25"/>
      <c r="H61" s="25"/>
      <c r="I61" s="25"/>
      <c r="J61" s="25"/>
      <c r="K61" s="25"/>
      <c r="L61" s="25"/>
      <c r="M61" s="25"/>
      <c r="N61" s="25"/>
      <c r="O61" s="25"/>
      <c r="P61" s="25"/>
      <c r="Q61" s="25"/>
      <c r="R61" s="25"/>
      <c r="S61" s="25"/>
      <c r="T61" s="25" t="s">
        <v>848</v>
      </c>
      <c r="U61" s="25"/>
      <c r="V61" s="25"/>
      <c r="W61" s="25"/>
      <c r="X61" s="25"/>
      <c r="Y61" s="25"/>
      <c r="Z61" s="25"/>
      <c r="AA61" s="25"/>
      <c r="AB61" s="25"/>
      <c r="AC61" s="25"/>
      <c r="AD61" s="25"/>
      <c r="AE61" s="25"/>
      <c r="AF61" s="25"/>
      <c r="AG61" s="25"/>
      <c r="AH61" s="25"/>
      <c r="AI61" s="25"/>
      <c r="AJ61" s="25"/>
      <c r="AK61" s="25"/>
      <c r="AL61" s="68"/>
      <c r="AN61" s="101" t="b">
        <v>0</v>
      </c>
      <c r="AR61" s="101" t="b">
        <v>0</v>
      </c>
    </row>
    <row r="62" spans="1:44">
      <c r="A62" s="67"/>
      <c r="B62" s="25" t="s">
        <v>949</v>
      </c>
      <c r="C62" s="25"/>
      <c r="D62" s="25"/>
      <c r="E62" s="25"/>
      <c r="F62" s="25"/>
      <c r="G62" s="25"/>
      <c r="H62" s="25"/>
      <c r="I62" s="25"/>
      <c r="J62" s="25"/>
      <c r="K62" s="25"/>
      <c r="L62" s="25"/>
      <c r="M62" s="25"/>
      <c r="N62" s="25"/>
      <c r="O62" s="25"/>
      <c r="P62" s="25"/>
      <c r="Q62" s="25"/>
      <c r="R62" s="25"/>
      <c r="S62" s="25"/>
      <c r="T62" s="25" t="s">
        <v>951</v>
      </c>
      <c r="U62" s="25"/>
      <c r="V62" s="25"/>
      <c r="W62" s="25"/>
      <c r="X62" s="25"/>
      <c r="Y62" s="25"/>
      <c r="Z62" s="25"/>
      <c r="AA62" s="25"/>
      <c r="AB62" s="25"/>
      <c r="AC62" s="25"/>
      <c r="AD62" s="25"/>
      <c r="AE62" s="25"/>
      <c r="AF62" s="25"/>
      <c r="AG62" s="25"/>
      <c r="AH62" s="25"/>
      <c r="AI62" s="25"/>
      <c r="AJ62" s="25"/>
      <c r="AK62" s="25"/>
      <c r="AL62" s="68"/>
      <c r="AN62" s="101" t="b">
        <v>0</v>
      </c>
      <c r="AR62" s="101" t="b">
        <v>0</v>
      </c>
    </row>
    <row r="63" spans="1:44">
      <c r="A63" s="70"/>
      <c r="B63" s="71" t="s">
        <v>950</v>
      </c>
      <c r="C63" s="71"/>
      <c r="D63" s="71"/>
      <c r="E63" s="71"/>
      <c r="F63" s="71"/>
      <c r="G63" s="71"/>
      <c r="H63" s="71"/>
      <c r="I63" s="71"/>
      <c r="J63" s="71"/>
      <c r="K63" s="71"/>
      <c r="L63" s="71"/>
      <c r="M63" s="71"/>
      <c r="N63" s="71"/>
      <c r="O63" s="71"/>
      <c r="P63" s="71"/>
      <c r="Q63" s="71"/>
      <c r="R63" s="71"/>
      <c r="S63" s="71"/>
      <c r="T63" s="71" t="s">
        <v>952</v>
      </c>
      <c r="U63" s="71"/>
      <c r="V63" s="71"/>
      <c r="W63" s="71"/>
      <c r="X63" s="71"/>
      <c r="Y63" s="71"/>
      <c r="Z63" s="71"/>
      <c r="AA63" s="71"/>
      <c r="AB63" s="71"/>
      <c r="AC63" s="71"/>
      <c r="AD63" s="71"/>
      <c r="AE63" s="71"/>
      <c r="AF63" s="71"/>
      <c r="AG63" s="71"/>
      <c r="AH63" s="71"/>
      <c r="AI63" s="71"/>
      <c r="AJ63" s="71"/>
      <c r="AK63" s="71"/>
      <c r="AL63" s="72"/>
      <c r="AN63" s="101" t="b">
        <v>0</v>
      </c>
      <c r="AR63" s="101" t="b">
        <v>0</v>
      </c>
    </row>
    <row r="64" spans="1:44">
      <c r="A64" s="73" t="s">
        <v>163</v>
      </c>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5"/>
    </row>
    <row r="65" spans="1:44">
      <c r="A65" s="67"/>
      <c r="B65" s="25" t="s">
        <v>812</v>
      </c>
      <c r="C65" s="25"/>
      <c r="D65" s="25"/>
      <c r="E65" s="25"/>
      <c r="F65" s="25"/>
      <c r="G65" s="25"/>
      <c r="H65" s="25"/>
      <c r="I65" s="25"/>
      <c r="J65" s="25"/>
      <c r="K65" s="25"/>
      <c r="L65" s="25"/>
      <c r="M65" s="25"/>
      <c r="N65" s="25"/>
      <c r="O65" s="25"/>
      <c r="P65" s="25"/>
      <c r="Q65" s="25"/>
      <c r="R65" s="25"/>
      <c r="S65" s="25"/>
      <c r="T65" s="25" t="s">
        <v>954</v>
      </c>
      <c r="U65" s="25"/>
      <c r="V65" s="25"/>
      <c r="W65" s="25"/>
      <c r="X65" s="25"/>
      <c r="Y65" s="25"/>
      <c r="Z65" s="25"/>
      <c r="AA65" s="25"/>
      <c r="AB65" s="25"/>
      <c r="AC65" s="25"/>
      <c r="AD65" s="25"/>
      <c r="AE65" s="25"/>
      <c r="AF65" s="25"/>
      <c r="AG65" s="25"/>
      <c r="AH65" s="25"/>
      <c r="AI65" s="25"/>
      <c r="AJ65" s="25"/>
      <c r="AK65" s="25"/>
      <c r="AL65" s="68"/>
      <c r="AN65" s="101" t="b">
        <v>0</v>
      </c>
      <c r="AR65" s="101" t="b">
        <v>0</v>
      </c>
    </row>
    <row r="66" spans="1:44">
      <c r="A66" s="70"/>
      <c r="B66" s="71" t="s">
        <v>953</v>
      </c>
      <c r="C66" s="71"/>
      <c r="D66" s="71"/>
      <c r="E66" s="71"/>
      <c r="F66" s="71"/>
      <c r="G66" s="71"/>
      <c r="H66" s="71"/>
      <c r="I66" s="71"/>
      <c r="J66" s="71"/>
      <c r="K66" s="71"/>
      <c r="L66" s="71"/>
      <c r="M66" s="71"/>
      <c r="N66" s="71"/>
      <c r="O66" s="71"/>
      <c r="P66" s="71"/>
      <c r="Q66" s="71"/>
      <c r="R66" s="71"/>
      <c r="S66" s="71"/>
      <c r="T66" s="71" t="s">
        <v>955</v>
      </c>
      <c r="U66" s="71"/>
      <c r="V66" s="71"/>
      <c r="W66" s="71"/>
      <c r="X66" s="71"/>
      <c r="Y66" s="71"/>
      <c r="Z66" s="71"/>
      <c r="AA66" s="71"/>
      <c r="AB66" s="71"/>
      <c r="AC66" s="71"/>
      <c r="AD66" s="71"/>
      <c r="AE66" s="71"/>
      <c r="AF66" s="71"/>
      <c r="AG66" s="71"/>
      <c r="AH66" s="71"/>
      <c r="AI66" s="71"/>
      <c r="AJ66" s="71"/>
      <c r="AK66" s="71"/>
      <c r="AL66" s="72"/>
      <c r="AN66" s="101" t="b">
        <v>0</v>
      </c>
      <c r="AR66" s="101" t="b">
        <v>0</v>
      </c>
    </row>
    <row r="67" spans="1:44">
      <c r="A67" s="73" t="s">
        <v>959</v>
      </c>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5"/>
    </row>
    <row r="68" spans="1:44">
      <c r="A68" s="67"/>
      <c r="B68" s="25" t="s">
        <v>828</v>
      </c>
      <c r="C68" s="25"/>
      <c r="D68" s="25"/>
      <c r="E68" s="25"/>
      <c r="F68" s="25"/>
      <c r="G68" s="25"/>
      <c r="H68" s="25"/>
      <c r="I68" s="25"/>
      <c r="J68" s="25"/>
      <c r="K68" s="25"/>
      <c r="L68" s="25"/>
      <c r="M68" s="25"/>
      <c r="N68" s="25"/>
      <c r="O68" s="25"/>
      <c r="P68" s="25"/>
      <c r="Q68" s="25"/>
      <c r="R68" s="25"/>
      <c r="S68" s="25"/>
      <c r="T68" s="25" t="s">
        <v>825</v>
      </c>
      <c r="U68" s="25"/>
      <c r="V68" s="25"/>
      <c r="W68" s="25"/>
      <c r="X68" s="25"/>
      <c r="Y68" s="25"/>
      <c r="Z68" s="25"/>
      <c r="AA68" s="25"/>
      <c r="AB68" s="25"/>
      <c r="AC68" s="25"/>
      <c r="AD68" s="25"/>
      <c r="AE68" s="25"/>
      <c r="AF68" s="25"/>
      <c r="AG68" s="25"/>
      <c r="AH68" s="25"/>
      <c r="AI68" s="25"/>
      <c r="AJ68" s="25"/>
      <c r="AK68" s="25"/>
      <c r="AL68" s="68"/>
      <c r="AN68" s="101" t="b">
        <v>0</v>
      </c>
      <c r="AR68" s="101" t="b">
        <v>0</v>
      </c>
    </row>
    <row r="69" spans="1:44">
      <c r="A69" s="67"/>
      <c r="B69" s="25" t="s">
        <v>738</v>
      </c>
      <c r="C69" s="25"/>
      <c r="D69" s="25"/>
      <c r="E69" s="25"/>
      <c r="F69" s="25"/>
      <c r="G69" s="25"/>
      <c r="H69" s="25"/>
      <c r="I69" s="25"/>
      <c r="J69" s="25"/>
      <c r="K69" s="25"/>
      <c r="L69" s="25"/>
      <c r="M69" s="25"/>
      <c r="N69" s="25"/>
      <c r="O69" s="25"/>
      <c r="P69" s="25"/>
      <c r="Q69" s="25"/>
      <c r="R69" s="25"/>
      <c r="S69" s="25"/>
      <c r="T69" s="25" t="s">
        <v>840</v>
      </c>
      <c r="U69" s="25"/>
      <c r="V69" s="25"/>
      <c r="W69" s="25"/>
      <c r="X69" s="25"/>
      <c r="Y69" s="25"/>
      <c r="Z69" s="25"/>
      <c r="AA69" s="25"/>
      <c r="AB69" s="25"/>
      <c r="AC69" s="25"/>
      <c r="AD69" s="25"/>
      <c r="AE69" s="25"/>
      <c r="AF69" s="25"/>
      <c r="AG69" s="25"/>
      <c r="AH69" s="25"/>
      <c r="AI69" s="25"/>
      <c r="AJ69" s="25"/>
      <c r="AK69" s="25"/>
      <c r="AL69" s="68"/>
      <c r="AN69" s="101" t="b">
        <v>0</v>
      </c>
      <c r="AR69" s="101" t="b">
        <v>0</v>
      </c>
    </row>
    <row r="70" spans="1:44">
      <c r="A70" s="67"/>
      <c r="B70" s="25" t="s">
        <v>826</v>
      </c>
      <c r="C70" s="25"/>
      <c r="D70" s="25"/>
      <c r="E70" s="25"/>
      <c r="F70" s="25"/>
      <c r="G70" s="25"/>
      <c r="H70" s="25"/>
      <c r="I70" s="25"/>
      <c r="J70" s="25"/>
      <c r="K70" s="25"/>
      <c r="L70" s="25"/>
      <c r="M70" s="25"/>
      <c r="N70" s="25"/>
      <c r="O70" s="25"/>
      <c r="P70" s="25"/>
      <c r="Q70" s="25"/>
      <c r="R70" s="25"/>
      <c r="S70" s="25"/>
      <c r="T70" s="25" t="s">
        <v>963</v>
      </c>
      <c r="U70" s="25"/>
      <c r="V70" s="25"/>
      <c r="W70" s="25"/>
      <c r="X70" s="25"/>
      <c r="Y70" s="25"/>
      <c r="Z70" s="25"/>
      <c r="AA70" s="25"/>
      <c r="AB70" s="25"/>
      <c r="AC70" s="25"/>
      <c r="AD70" s="25"/>
      <c r="AE70" s="25"/>
      <c r="AF70" s="25"/>
      <c r="AG70" s="25"/>
      <c r="AH70" s="25"/>
      <c r="AI70" s="25"/>
      <c r="AJ70" s="25"/>
      <c r="AK70" s="25"/>
      <c r="AL70" s="68"/>
      <c r="AN70" s="101" t="b">
        <v>0</v>
      </c>
      <c r="AR70" s="101" t="b">
        <v>0</v>
      </c>
    </row>
    <row r="71" spans="1:44">
      <c r="A71" s="67"/>
      <c r="B71" s="25" t="s">
        <v>827</v>
      </c>
      <c r="C71" s="25"/>
      <c r="D71" s="25"/>
      <c r="E71" s="25"/>
      <c r="F71" s="25"/>
      <c r="G71" s="25"/>
      <c r="H71" s="25"/>
      <c r="I71" s="25"/>
      <c r="J71" s="25"/>
      <c r="K71" s="25"/>
      <c r="L71" s="25"/>
      <c r="M71" s="25"/>
      <c r="N71" s="25"/>
      <c r="O71" s="25"/>
      <c r="P71" s="25"/>
      <c r="Q71" s="25"/>
      <c r="R71" s="25"/>
      <c r="S71" s="25"/>
      <c r="T71" s="25" t="s">
        <v>964</v>
      </c>
      <c r="U71" s="25"/>
      <c r="V71" s="25"/>
      <c r="W71" s="25"/>
      <c r="X71" s="25"/>
      <c r="Y71" s="25"/>
      <c r="Z71" s="25"/>
      <c r="AA71" s="25"/>
      <c r="AB71" s="25"/>
      <c r="AC71" s="25"/>
      <c r="AD71" s="25"/>
      <c r="AE71" s="25"/>
      <c r="AF71" s="25"/>
      <c r="AG71" s="25"/>
      <c r="AH71" s="25"/>
      <c r="AI71" s="25"/>
      <c r="AJ71" s="25"/>
      <c r="AK71" s="25"/>
      <c r="AL71" s="68"/>
      <c r="AN71" s="101" t="b">
        <v>0</v>
      </c>
      <c r="AR71" s="101" t="b">
        <v>0</v>
      </c>
    </row>
    <row r="72" spans="1:44">
      <c r="A72" s="67"/>
      <c r="B72" s="25" t="s">
        <v>961</v>
      </c>
      <c r="C72" s="25"/>
      <c r="D72" s="25"/>
      <c r="E72" s="25"/>
      <c r="F72" s="25"/>
      <c r="G72" s="25"/>
      <c r="H72" s="25"/>
      <c r="I72" s="25"/>
      <c r="J72" s="25"/>
      <c r="K72" s="25"/>
      <c r="L72" s="25"/>
      <c r="M72" s="25"/>
      <c r="N72" s="25"/>
      <c r="O72" s="25"/>
      <c r="P72" s="25"/>
      <c r="Q72" s="25"/>
      <c r="R72" s="25"/>
      <c r="S72" s="25"/>
      <c r="T72" s="25" t="s">
        <v>965</v>
      </c>
      <c r="U72" s="25"/>
      <c r="V72" s="25"/>
      <c r="W72" s="25"/>
      <c r="X72" s="25"/>
      <c r="Y72" s="25"/>
      <c r="Z72" s="25"/>
      <c r="AA72" s="25"/>
      <c r="AB72" s="25"/>
      <c r="AC72" s="25"/>
      <c r="AD72" s="25"/>
      <c r="AE72" s="25"/>
      <c r="AF72" s="25"/>
      <c r="AG72" s="25"/>
      <c r="AH72" s="25"/>
      <c r="AI72" s="25"/>
      <c r="AJ72" s="25"/>
      <c r="AK72" s="25"/>
      <c r="AL72" s="68"/>
      <c r="AN72" s="101" t="b">
        <v>0</v>
      </c>
      <c r="AR72" s="101" t="b">
        <v>0</v>
      </c>
    </row>
    <row r="73" spans="1:44">
      <c r="A73" s="70"/>
      <c r="B73" s="71" t="s">
        <v>962</v>
      </c>
      <c r="C73" s="71"/>
      <c r="D73" s="71"/>
      <c r="E73" s="71"/>
      <c r="F73" s="71"/>
      <c r="G73" s="71"/>
      <c r="H73" s="71"/>
      <c r="I73" s="71"/>
      <c r="J73" s="71"/>
      <c r="K73" s="71"/>
      <c r="L73" s="71"/>
      <c r="M73" s="71"/>
      <c r="N73" s="71"/>
      <c r="O73" s="71"/>
      <c r="P73" s="71"/>
      <c r="Q73" s="71"/>
      <c r="R73" s="71"/>
      <c r="S73" s="71"/>
      <c r="T73" s="71" t="s">
        <v>966</v>
      </c>
      <c r="U73" s="71"/>
      <c r="V73" s="71"/>
      <c r="W73" s="71"/>
      <c r="X73" s="71"/>
      <c r="Y73" s="71"/>
      <c r="Z73" s="71"/>
      <c r="AA73" s="71"/>
      <c r="AB73" s="71"/>
      <c r="AC73" s="71"/>
      <c r="AD73" s="71"/>
      <c r="AE73" s="71"/>
      <c r="AF73" s="71"/>
      <c r="AG73" s="71"/>
      <c r="AH73" s="71"/>
      <c r="AI73" s="71"/>
      <c r="AJ73" s="71"/>
      <c r="AK73" s="71"/>
      <c r="AL73" s="72"/>
      <c r="AN73" s="101" t="b">
        <v>0</v>
      </c>
      <c r="AR73" s="101" t="b">
        <v>0</v>
      </c>
    </row>
    <row r="74" spans="1:44">
      <c r="A74" s="73" t="s">
        <v>960</v>
      </c>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5"/>
    </row>
    <row r="75" spans="1:44">
      <c r="A75" s="67"/>
      <c r="B75" s="25" t="s">
        <v>813</v>
      </c>
      <c r="C75" s="25"/>
      <c r="D75" s="25"/>
      <c r="E75" s="25"/>
      <c r="F75" s="25"/>
      <c r="G75" s="25"/>
      <c r="H75" s="25"/>
      <c r="I75" s="25"/>
      <c r="J75" s="25"/>
      <c r="K75" s="25"/>
      <c r="L75" s="25"/>
      <c r="M75" s="25"/>
      <c r="N75" s="25"/>
      <c r="O75" s="25"/>
      <c r="P75" s="25"/>
      <c r="Q75" s="25"/>
      <c r="R75" s="25"/>
      <c r="S75" s="25"/>
      <c r="T75" s="25" t="s">
        <v>744</v>
      </c>
      <c r="U75" s="25"/>
      <c r="V75" s="25"/>
      <c r="W75" s="25"/>
      <c r="X75" s="25"/>
      <c r="Y75" s="25"/>
      <c r="Z75" s="25"/>
      <c r="AA75" s="25"/>
      <c r="AB75" s="25"/>
      <c r="AC75" s="25"/>
      <c r="AD75" s="25"/>
      <c r="AE75" s="25"/>
      <c r="AF75" s="25"/>
      <c r="AG75" s="25"/>
      <c r="AH75" s="25"/>
      <c r="AI75" s="25"/>
      <c r="AJ75" s="25"/>
      <c r="AK75" s="25"/>
      <c r="AL75" s="68"/>
      <c r="AN75" s="101" t="b">
        <v>0</v>
      </c>
      <c r="AR75" s="101" t="b">
        <v>0</v>
      </c>
    </row>
    <row r="76" spans="1:44">
      <c r="A76" s="67"/>
      <c r="B76" s="25" t="s">
        <v>814</v>
      </c>
      <c r="C76" s="25"/>
      <c r="D76" s="25"/>
      <c r="E76" s="25"/>
      <c r="F76" s="25"/>
      <c r="G76" s="25"/>
      <c r="H76" s="25"/>
      <c r="I76" s="25"/>
      <c r="J76" s="25"/>
      <c r="K76" s="25"/>
      <c r="L76" s="25"/>
      <c r="M76" s="25"/>
      <c r="N76" s="25"/>
      <c r="O76" s="25"/>
      <c r="P76" s="25"/>
      <c r="Q76" s="25"/>
      <c r="R76" s="25"/>
      <c r="S76" s="25"/>
      <c r="T76" s="25" t="s">
        <v>745</v>
      </c>
      <c r="U76" s="25"/>
      <c r="V76" s="25"/>
      <c r="W76" s="25"/>
      <c r="X76" s="25"/>
      <c r="Y76" s="25"/>
      <c r="Z76" s="25"/>
      <c r="AA76" s="25"/>
      <c r="AB76" s="25"/>
      <c r="AC76" s="25"/>
      <c r="AD76" s="25"/>
      <c r="AE76" s="25"/>
      <c r="AF76" s="25"/>
      <c r="AG76" s="25"/>
      <c r="AH76" s="25"/>
      <c r="AI76" s="25"/>
      <c r="AJ76" s="25"/>
      <c r="AK76" s="25"/>
      <c r="AL76" s="68"/>
      <c r="AN76" s="101" t="b">
        <v>0</v>
      </c>
      <c r="AR76" s="101" t="b">
        <v>0</v>
      </c>
    </row>
    <row r="77" spans="1:44">
      <c r="A77" s="67"/>
      <c r="B77" s="25" t="s">
        <v>816</v>
      </c>
      <c r="C77" s="25"/>
      <c r="D77" s="25"/>
      <c r="E77" s="25"/>
      <c r="F77" s="25"/>
      <c r="G77" s="25"/>
      <c r="H77" s="25"/>
      <c r="I77" s="25"/>
      <c r="J77" s="25"/>
      <c r="K77" s="25"/>
      <c r="L77" s="25"/>
      <c r="M77" s="25"/>
      <c r="N77" s="25"/>
      <c r="O77" s="25"/>
      <c r="P77" s="25"/>
      <c r="Q77" s="25"/>
      <c r="R77" s="25"/>
      <c r="S77" s="25"/>
      <c r="T77" s="25" t="s">
        <v>747</v>
      </c>
      <c r="U77" s="25"/>
      <c r="V77" s="25"/>
      <c r="W77" s="25"/>
      <c r="X77" s="25"/>
      <c r="Y77" s="25"/>
      <c r="Z77" s="25"/>
      <c r="AA77" s="25"/>
      <c r="AB77" s="25"/>
      <c r="AC77" s="25"/>
      <c r="AD77" s="25"/>
      <c r="AE77" s="25"/>
      <c r="AF77" s="25"/>
      <c r="AG77" s="25"/>
      <c r="AH77" s="25"/>
      <c r="AI77" s="25"/>
      <c r="AJ77" s="25"/>
      <c r="AK77" s="25"/>
      <c r="AL77" s="68"/>
      <c r="AN77" s="101" t="b">
        <v>0</v>
      </c>
      <c r="AR77" s="101" t="b">
        <v>0</v>
      </c>
    </row>
    <row r="78" spans="1:44">
      <c r="A78" s="67"/>
      <c r="B78" s="25" t="s">
        <v>841</v>
      </c>
      <c r="C78" s="25"/>
      <c r="D78" s="25"/>
      <c r="E78" s="25"/>
      <c r="F78" s="25"/>
      <c r="G78" s="25"/>
      <c r="H78" s="25"/>
      <c r="I78" s="25"/>
      <c r="J78" s="25"/>
      <c r="K78" s="25"/>
      <c r="L78" s="25"/>
      <c r="M78" s="25"/>
      <c r="N78" s="25"/>
      <c r="O78" s="25"/>
      <c r="P78" s="25"/>
      <c r="Q78" s="25"/>
      <c r="R78" s="25"/>
      <c r="S78" s="25"/>
      <c r="T78" t="s">
        <v>746</v>
      </c>
      <c r="U78" s="25"/>
      <c r="V78" s="25"/>
      <c r="W78" s="25"/>
      <c r="X78" s="25"/>
      <c r="Y78" s="25"/>
      <c r="Z78" s="25"/>
      <c r="AA78" s="25"/>
      <c r="AB78" s="25"/>
      <c r="AC78" s="25"/>
      <c r="AD78" s="25"/>
      <c r="AE78" s="25"/>
      <c r="AF78" s="25"/>
      <c r="AG78" s="25"/>
      <c r="AH78" s="25"/>
      <c r="AI78" s="25"/>
      <c r="AJ78" s="25"/>
      <c r="AK78" s="25"/>
      <c r="AL78" s="68"/>
      <c r="AN78" s="101" t="b">
        <v>0</v>
      </c>
      <c r="AR78" s="101" t="b">
        <v>0</v>
      </c>
    </row>
    <row r="79" spans="1:44">
      <c r="A79" s="67"/>
      <c r="B79" s="25" t="s">
        <v>815</v>
      </c>
      <c r="C79" s="25"/>
      <c r="D79" s="25"/>
      <c r="E79" s="25"/>
      <c r="F79" s="25"/>
      <c r="G79" s="25"/>
      <c r="H79" s="25"/>
      <c r="I79" s="25"/>
      <c r="J79" s="25"/>
      <c r="K79" s="25"/>
      <c r="L79" s="25"/>
      <c r="M79" s="25"/>
      <c r="N79" s="25"/>
      <c r="O79" s="25"/>
      <c r="P79" s="25"/>
      <c r="Q79" s="25"/>
      <c r="R79" s="25"/>
      <c r="S79" s="25"/>
      <c r="T79" s="25" t="s">
        <v>849</v>
      </c>
      <c r="U79" s="25"/>
      <c r="V79" s="25"/>
      <c r="W79" s="25"/>
      <c r="X79" s="25"/>
      <c r="Y79" s="25"/>
      <c r="Z79" s="25"/>
      <c r="AA79" s="25"/>
      <c r="AB79" s="25"/>
      <c r="AC79" s="25"/>
      <c r="AD79" s="25"/>
      <c r="AE79" s="25"/>
      <c r="AF79" s="25"/>
      <c r="AG79" s="25"/>
      <c r="AH79" s="25"/>
      <c r="AI79" s="25"/>
      <c r="AJ79" s="25"/>
      <c r="AK79" s="25"/>
      <c r="AL79" s="68"/>
      <c r="AN79" s="101" t="b">
        <v>0</v>
      </c>
      <c r="AR79" s="101" t="b">
        <v>0</v>
      </c>
    </row>
    <row r="80" spans="1:44">
      <c r="A80" s="67"/>
      <c r="B80" s="25" t="s">
        <v>843</v>
      </c>
      <c r="C80" s="25"/>
      <c r="D80" s="25"/>
      <c r="E80" s="25"/>
      <c r="F80" s="25"/>
      <c r="G80" s="25"/>
      <c r="H80" s="25"/>
      <c r="I80" s="25"/>
      <c r="J80" s="25"/>
      <c r="K80" s="25"/>
      <c r="L80" s="25"/>
      <c r="M80" s="25"/>
      <c r="N80" s="25"/>
      <c r="O80" s="25"/>
      <c r="P80" s="25"/>
      <c r="Q80" s="25"/>
      <c r="R80" s="25"/>
      <c r="S80" s="25"/>
      <c r="T80" s="25" t="s">
        <v>842</v>
      </c>
      <c r="U80" s="25"/>
      <c r="V80" s="25"/>
      <c r="W80" s="25"/>
      <c r="X80" s="25"/>
      <c r="Y80" s="25"/>
      <c r="Z80" s="25"/>
      <c r="AA80" s="25"/>
      <c r="AB80" s="25"/>
      <c r="AC80" s="25"/>
      <c r="AD80" s="25"/>
      <c r="AE80" s="25"/>
      <c r="AF80" s="25"/>
      <c r="AG80" s="25"/>
      <c r="AH80" s="25"/>
      <c r="AI80" s="25"/>
      <c r="AJ80" s="25"/>
      <c r="AK80" s="25"/>
      <c r="AL80" s="68"/>
      <c r="AN80" s="101" t="b">
        <v>0</v>
      </c>
      <c r="AR80" s="101" t="b">
        <v>0</v>
      </c>
    </row>
    <row r="81" spans="1:44">
      <c r="A81" s="67"/>
      <c r="B81" s="25" t="s">
        <v>967</v>
      </c>
      <c r="C81" s="25"/>
      <c r="D81" s="25"/>
      <c r="E81" s="25"/>
      <c r="F81" s="25"/>
      <c r="G81" s="25"/>
      <c r="H81" s="25"/>
      <c r="I81" s="25"/>
      <c r="J81" s="25"/>
      <c r="K81" s="25"/>
      <c r="L81" s="25"/>
      <c r="M81" s="25"/>
      <c r="N81" s="25"/>
      <c r="O81" s="25"/>
      <c r="P81" s="25"/>
      <c r="Q81" s="25"/>
      <c r="R81" s="25"/>
      <c r="S81" s="25"/>
      <c r="T81" s="25" t="s">
        <v>852</v>
      </c>
      <c r="U81" s="25"/>
      <c r="V81" s="25"/>
      <c r="W81" s="25"/>
      <c r="X81" s="25"/>
      <c r="Y81" s="25"/>
      <c r="Z81" s="25"/>
      <c r="AA81" s="25"/>
      <c r="AB81" s="25"/>
      <c r="AC81" s="25"/>
      <c r="AD81" s="25"/>
      <c r="AE81" s="25"/>
      <c r="AF81" s="25"/>
      <c r="AG81" s="25"/>
      <c r="AH81" s="25"/>
      <c r="AI81" s="25"/>
      <c r="AJ81" s="25"/>
      <c r="AK81" s="25"/>
      <c r="AL81" s="68"/>
      <c r="AN81" s="101" t="b">
        <v>0</v>
      </c>
      <c r="AR81" s="101" t="b">
        <v>0</v>
      </c>
    </row>
    <row r="82" spans="1:44">
      <c r="A82" s="67"/>
      <c r="B82" s="25" t="s">
        <v>968</v>
      </c>
      <c r="C82" s="25"/>
      <c r="D82" s="25"/>
      <c r="E82" s="25"/>
      <c r="F82" s="25"/>
      <c r="G82" s="25"/>
      <c r="H82" s="25"/>
      <c r="I82" s="25"/>
      <c r="J82" s="25"/>
      <c r="K82" s="25"/>
      <c r="L82" s="25"/>
      <c r="M82" s="25"/>
      <c r="N82" s="25"/>
      <c r="O82" s="25"/>
      <c r="P82" s="25"/>
      <c r="Q82" s="25"/>
      <c r="R82" s="25"/>
      <c r="S82" s="25"/>
      <c r="T82" s="25" t="s">
        <v>855</v>
      </c>
      <c r="U82" s="25"/>
      <c r="V82" s="25"/>
      <c r="W82" s="25"/>
      <c r="X82" s="25"/>
      <c r="Y82" s="25"/>
      <c r="Z82" s="25"/>
      <c r="AA82" s="25"/>
      <c r="AB82" s="25"/>
      <c r="AC82" s="25"/>
      <c r="AD82" s="25"/>
      <c r="AE82" s="25"/>
      <c r="AF82" s="25"/>
      <c r="AG82" s="25"/>
      <c r="AH82" s="25"/>
      <c r="AI82" s="25"/>
      <c r="AJ82" s="25"/>
      <c r="AK82" s="25"/>
      <c r="AL82" s="68"/>
      <c r="AN82" s="101" t="b">
        <v>0</v>
      </c>
      <c r="AR82" s="101" t="b">
        <v>0</v>
      </c>
    </row>
    <row r="83" spans="1:44">
      <c r="A83" s="67"/>
      <c r="B83" s="25" t="s">
        <v>969</v>
      </c>
      <c r="C83" s="25"/>
      <c r="D83" s="25"/>
      <c r="E83" s="25"/>
      <c r="F83" s="25"/>
      <c r="G83" s="25"/>
      <c r="H83" s="25"/>
      <c r="I83" s="25"/>
      <c r="J83" s="25"/>
      <c r="K83" s="25"/>
      <c r="L83" s="25"/>
      <c r="M83" s="25"/>
      <c r="N83" s="25"/>
      <c r="O83" s="25"/>
      <c r="P83" s="25"/>
      <c r="Q83" s="25"/>
      <c r="R83" s="25"/>
      <c r="S83" s="25"/>
      <c r="T83" s="25" t="s">
        <v>971</v>
      </c>
      <c r="U83" s="25"/>
      <c r="V83" s="25"/>
      <c r="W83" s="25"/>
      <c r="X83" s="25"/>
      <c r="Y83" s="25"/>
      <c r="Z83" s="25"/>
      <c r="AA83" s="25"/>
      <c r="AB83" s="25"/>
      <c r="AC83" s="25"/>
      <c r="AD83" s="25"/>
      <c r="AE83" s="25"/>
      <c r="AF83" s="25"/>
      <c r="AG83" s="25"/>
      <c r="AH83" s="25"/>
      <c r="AI83" s="25"/>
      <c r="AJ83" s="25"/>
      <c r="AK83" s="25"/>
      <c r="AL83" s="68"/>
      <c r="AN83" s="101" t="b">
        <v>0</v>
      </c>
      <c r="AR83" s="101" t="b">
        <v>0</v>
      </c>
    </row>
    <row r="84" spans="1:44">
      <c r="A84" s="70"/>
      <c r="B84" s="71" t="s">
        <v>970</v>
      </c>
      <c r="C84" s="71"/>
      <c r="D84" s="71"/>
      <c r="E84" s="71"/>
      <c r="F84" s="71"/>
      <c r="G84" s="71"/>
      <c r="H84" s="71"/>
      <c r="I84" s="71"/>
      <c r="J84" s="71"/>
      <c r="K84" s="71"/>
      <c r="L84" s="71"/>
      <c r="M84" s="71"/>
      <c r="N84" s="71"/>
      <c r="O84" s="71"/>
      <c r="P84" s="71"/>
      <c r="Q84" s="71"/>
      <c r="R84" s="71"/>
      <c r="S84" s="71"/>
      <c r="T84" s="77" t="s">
        <v>972</v>
      </c>
      <c r="U84" s="71"/>
      <c r="V84" s="71"/>
      <c r="W84" s="71"/>
      <c r="X84" s="71"/>
      <c r="Y84" s="71"/>
      <c r="Z84" s="71"/>
      <c r="AA84" s="71"/>
      <c r="AB84" s="71"/>
      <c r="AC84" s="71"/>
      <c r="AD84" s="71"/>
      <c r="AE84" s="71"/>
      <c r="AF84" s="71"/>
      <c r="AG84" s="71"/>
      <c r="AH84" s="71"/>
      <c r="AI84" s="71"/>
      <c r="AJ84" s="71"/>
      <c r="AK84" s="71"/>
      <c r="AL84" s="72"/>
      <c r="AN84" s="101" t="b">
        <v>0</v>
      </c>
      <c r="AR84" s="101" t="b">
        <v>0</v>
      </c>
    </row>
    <row r="85" spans="1:44">
      <c r="A85" s="73" t="s">
        <v>1005</v>
      </c>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5"/>
    </row>
    <row r="86" spans="1:44">
      <c r="A86" s="67"/>
      <c r="B86" s="25" t="s">
        <v>833</v>
      </c>
      <c r="C86" s="25"/>
      <c r="D86" s="25"/>
      <c r="E86" s="25"/>
      <c r="F86" s="25"/>
      <c r="G86" s="25"/>
      <c r="H86" s="25"/>
      <c r="I86" s="25"/>
      <c r="J86" s="25"/>
      <c r="K86" s="25"/>
      <c r="L86" s="25"/>
      <c r="M86" s="25"/>
      <c r="N86" s="25"/>
      <c r="O86" s="25"/>
      <c r="P86" s="25"/>
      <c r="Q86" s="25"/>
      <c r="R86" s="25"/>
      <c r="S86" s="25"/>
      <c r="T86" s="25" t="s">
        <v>823</v>
      </c>
      <c r="U86" s="25"/>
      <c r="V86" s="25"/>
      <c r="W86" s="25"/>
      <c r="X86" s="25"/>
      <c r="Y86" s="25"/>
      <c r="Z86" s="25"/>
      <c r="AA86" s="25"/>
      <c r="AB86" s="25"/>
      <c r="AC86" s="25"/>
      <c r="AD86" s="25"/>
      <c r="AE86" s="25"/>
      <c r="AF86" s="25"/>
      <c r="AG86" s="25"/>
      <c r="AH86" s="25"/>
      <c r="AI86" s="25"/>
      <c r="AJ86" s="25"/>
      <c r="AK86" s="25"/>
      <c r="AL86" s="68"/>
      <c r="AN86" s="101" t="b">
        <v>0</v>
      </c>
      <c r="AR86" s="101" t="b">
        <v>0</v>
      </c>
    </row>
    <row r="87" spans="1:44">
      <c r="A87" s="67"/>
      <c r="B87" s="25" t="s">
        <v>856</v>
      </c>
      <c r="C87" s="25"/>
      <c r="D87" s="25"/>
      <c r="E87" s="25"/>
      <c r="F87" s="25"/>
      <c r="G87" s="25"/>
      <c r="H87" s="25"/>
      <c r="I87" s="25"/>
      <c r="J87" s="25"/>
      <c r="K87" s="25"/>
      <c r="L87" s="25"/>
      <c r="M87" s="25"/>
      <c r="N87" s="25"/>
      <c r="O87" s="25"/>
      <c r="P87" s="25"/>
      <c r="Q87" s="25"/>
      <c r="R87" s="25"/>
      <c r="S87" s="25"/>
      <c r="T87" s="25" t="s">
        <v>824</v>
      </c>
      <c r="U87" s="25"/>
      <c r="V87" s="25"/>
      <c r="W87" s="25"/>
      <c r="X87" s="25"/>
      <c r="Y87" s="25"/>
      <c r="Z87" s="25"/>
      <c r="AA87" s="25"/>
      <c r="AB87" s="25"/>
      <c r="AC87" s="25"/>
      <c r="AD87" s="25"/>
      <c r="AE87" s="25"/>
      <c r="AF87" s="25"/>
      <c r="AG87" s="25"/>
      <c r="AH87" s="25"/>
      <c r="AI87" s="25"/>
      <c r="AJ87" s="25"/>
      <c r="AK87" s="25"/>
      <c r="AL87" s="68"/>
      <c r="AN87" s="101" t="b">
        <v>0</v>
      </c>
      <c r="AR87" s="101" t="b">
        <v>0</v>
      </c>
    </row>
    <row r="88" spans="1:44">
      <c r="A88" s="67"/>
      <c r="B88" s="25" t="s">
        <v>973</v>
      </c>
      <c r="C88" s="25"/>
      <c r="D88" s="25"/>
      <c r="E88" s="25"/>
      <c r="F88" s="25"/>
      <c r="G88" s="25"/>
      <c r="H88" s="25"/>
      <c r="I88" s="25"/>
      <c r="J88" s="25"/>
      <c r="K88" s="25"/>
      <c r="L88" s="25"/>
      <c r="M88" s="25"/>
      <c r="N88" s="25"/>
      <c r="O88" s="25"/>
      <c r="P88" s="25"/>
      <c r="Q88" s="25"/>
      <c r="R88" s="25"/>
      <c r="S88" s="25"/>
      <c r="T88" s="25" t="s">
        <v>975</v>
      </c>
      <c r="U88" s="25"/>
      <c r="V88" s="25"/>
      <c r="W88" s="25"/>
      <c r="X88" s="25"/>
      <c r="Y88" s="25"/>
      <c r="Z88" s="25"/>
      <c r="AA88" s="25"/>
      <c r="AB88" s="25"/>
      <c r="AC88" s="25"/>
      <c r="AD88" s="25"/>
      <c r="AE88" s="25"/>
      <c r="AF88" s="25"/>
      <c r="AG88" s="25"/>
      <c r="AH88" s="25"/>
      <c r="AI88" s="25"/>
      <c r="AJ88" s="25"/>
      <c r="AK88" s="25"/>
      <c r="AL88" s="68"/>
      <c r="AN88" s="101" t="b">
        <v>0</v>
      </c>
      <c r="AR88" s="101" t="b">
        <v>0</v>
      </c>
    </row>
    <row r="89" spans="1:44">
      <c r="A89" s="70"/>
      <c r="B89" s="71" t="s">
        <v>974</v>
      </c>
      <c r="C89" s="71"/>
      <c r="D89" s="71"/>
      <c r="E89" s="71"/>
      <c r="F89" s="71"/>
      <c r="G89" s="71"/>
      <c r="H89" s="71"/>
      <c r="I89" s="71"/>
      <c r="J89" s="71"/>
      <c r="K89" s="71"/>
      <c r="L89" s="71"/>
      <c r="M89" s="71"/>
      <c r="N89" s="71"/>
      <c r="O89" s="71"/>
      <c r="P89" s="71"/>
      <c r="Q89" s="71"/>
      <c r="R89" s="71"/>
      <c r="S89" s="71"/>
      <c r="T89" s="71" t="s">
        <v>976</v>
      </c>
      <c r="U89" s="71"/>
      <c r="V89" s="71"/>
      <c r="W89" s="71"/>
      <c r="X89" s="71"/>
      <c r="Y89" s="71"/>
      <c r="Z89" s="71"/>
      <c r="AA89" s="71"/>
      <c r="AB89" s="71"/>
      <c r="AC89" s="71"/>
      <c r="AD89" s="71"/>
      <c r="AE89" s="71"/>
      <c r="AF89" s="71"/>
      <c r="AG89" s="71"/>
      <c r="AH89" s="71"/>
      <c r="AI89" s="71"/>
      <c r="AJ89" s="71"/>
      <c r="AK89" s="71"/>
      <c r="AL89" s="72"/>
      <c r="AN89" s="101" t="b">
        <v>0</v>
      </c>
      <c r="AR89" s="101" t="b">
        <v>0</v>
      </c>
    </row>
    <row r="90" spans="1:44">
      <c r="A90" s="73" t="s">
        <v>956</v>
      </c>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5"/>
    </row>
    <row r="91" spans="1:44">
      <c r="A91" s="67"/>
      <c r="B91" s="25" t="s">
        <v>817</v>
      </c>
      <c r="C91" s="25"/>
      <c r="D91" s="25"/>
      <c r="E91" s="25"/>
      <c r="F91" s="25"/>
      <c r="G91" s="25"/>
      <c r="H91" s="25"/>
      <c r="I91" s="25"/>
      <c r="J91" s="25"/>
      <c r="K91" s="25"/>
      <c r="L91" s="25"/>
      <c r="M91" s="25"/>
      <c r="N91" s="25"/>
      <c r="O91" s="25"/>
      <c r="P91" s="25"/>
      <c r="Q91" s="25"/>
      <c r="R91" s="25"/>
      <c r="S91" s="25"/>
      <c r="T91" s="25" t="s">
        <v>820</v>
      </c>
      <c r="U91" s="25"/>
      <c r="V91" s="25"/>
      <c r="W91" s="25"/>
      <c r="X91" s="25"/>
      <c r="Y91" s="25"/>
      <c r="Z91" s="25"/>
      <c r="AA91" s="25"/>
      <c r="AB91" s="25"/>
      <c r="AC91" s="25"/>
      <c r="AD91" s="25"/>
      <c r="AE91" s="25"/>
      <c r="AF91" s="25"/>
      <c r="AG91" s="25"/>
      <c r="AH91" s="25"/>
      <c r="AI91" s="25"/>
      <c r="AJ91" s="25"/>
      <c r="AK91" s="25"/>
      <c r="AL91" s="68"/>
      <c r="AN91" s="101" t="b">
        <v>0</v>
      </c>
      <c r="AR91" s="101" t="b">
        <v>0</v>
      </c>
    </row>
    <row r="92" spans="1:44">
      <c r="A92" s="67"/>
      <c r="B92" s="25" t="s">
        <v>818</v>
      </c>
      <c r="C92" s="25"/>
      <c r="D92" s="25"/>
      <c r="E92" s="25"/>
      <c r="F92" s="25"/>
      <c r="G92" s="25"/>
      <c r="H92" s="25"/>
      <c r="I92" s="25"/>
      <c r="J92" s="25"/>
      <c r="K92" s="25"/>
      <c r="L92" s="25"/>
      <c r="M92" s="25"/>
      <c r="N92" s="25"/>
      <c r="O92" s="25"/>
      <c r="P92" s="25"/>
      <c r="Q92" s="25"/>
      <c r="R92" s="25"/>
      <c r="S92" s="25"/>
      <c r="T92" s="25" t="s">
        <v>821</v>
      </c>
      <c r="U92" s="25"/>
      <c r="V92" s="25"/>
      <c r="W92" s="25"/>
      <c r="X92" s="25"/>
      <c r="Y92" s="25"/>
      <c r="Z92" s="25"/>
      <c r="AA92" s="25"/>
      <c r="AB92" s="25"/>
      <c r="AC92" s="25"/>
      <c r="AD92" s="25"/>
      <c r="AE92" s="25"/>
      <c r="AF92" s="25"/>
      <c r="AG92" s="25"/>
      <c r="AH92" s="25"/>
      <c r="AI92" s="25"/>
      <c r="AJ92" s="25"/>
      <c r="AK92" s="25"/>
      <c r="AL92" s="68"/>
      <c r="AN92" s="101" t="b">
        <v>0</v>
      </c>
      <c r="AR92" s="101" t="b">
        <v>0</v>
      </c>
    </row>
    <row r="93" spans="1:44">
      <c r="A93" s="67"/>
      <c r="B93" s="25" t="s">
        <v>819</v>
      </c>
      <c r="C93" s="25"/>
      <c r="D93" s="25"/>
      <c r="E93" s="25"/>
      <c r="F93" s="25"/>
      <c r="G93" s="25"/>
      <c r="H93" s="25"/>
      <c r="I93" s="25"/>
      <c r="J93" s="25"/>
      <c r="K93" s="25"/>
      <c r="L93" s="25"/>
      <c r="M93" s="25"/>
      <c r="N93" s="25"/>
      <c r="O93" s="25"/>
      <c r="P93" s="25"/>
      <c r="Q93" s="25"/>
      <c r="R93" s="25"/>
      <c r="S93" s="25"/>
      <c r="T93" s="25" t="s">
        <v>846</v>
      </c>
      <c r="U93" s="25"/>
      <c r="V93" s="25"/>
      <c r="W93" s="25"/>
      <c r="X93" s="25"/>
      <c r="Y93" s="25"/>
      <c r="Z93" s="25"/>
      <c r="AA93" s="25"/>
      <c r="AB93" s="25"/>
      <c r="AC93" s="25"/>
      <c r="AD93" s="25"/>
      <c r="AE93" s="25"/>
      <c r="AF93" s="25"/>
      <c r="AG93" s="25"/>
      <c r="AH93" s="25"/>
      <c r="AI93" s="25"/>
      <c r="AJ93" s="25"/>
      <c r="AK93" s="25"/>
      <c r="AL93" s="68"/>
      <c r="AN93" s="101" t="b">
        <v>0</v>
      </c>
      <c r="AR93" s="101" t="b">
        <v>0</v>
      </c>
    </row>
    <row r="94" spans="1:44">
      <c r="A94" s="67"/>
      <c r="B94" t="s">
        <v>977</v>
      </c>
      <c r="C94" s="25"/>
      <c r="D94" s="25"/>
      <c r="E94" s="25"/>
      <c r="F94" s="25"/>
      <c r="G94" s="25"/>
      <c r="H94" s="25"/>
      <c r="I94" s="25"/>
      <c r="J94" s="25"/>
      <c r="K94" s="25"/>
      <c r="L94" s="25"/>
      <c r="M94" s="25"/>
      <c r="N94" s="25"/>
      <c r="O94" s="25"/>
      <c r="P94" s="25"/>
      <c r="Q94" s="25"/>
      <c r="R94" s="25"/>
      <c r="S94" s="25"/>
      <c r="T94" s="25" t="s">
        <v>979</v>
      </c>
      <c r="U94" s="25"/>
      <c r="V94" s="25"/>
      <c r="W94" s="25"/>
      <c r="X94" s="25"/>
      <c r="Y94" s="25"/>
      <c r="Z94" s="25"/>
      <c r="AA94" s="25"/>
      <c r="AB94" s="25"/>
      <c r="AC94" s="25"/>
      <c r="AD94" s="25"/>
      <c r="AE94" s="25"/>
      <c r="AF94" s="25"/>
      <c r="AG94" s="25"/>
      <c r="AH94" s="25"/>
      <c r="AI94" s="25"/>
      <c r="AJ94" s="25"/>
      <c r="AK94" s="25"/>
      <c r="AL94" s="68"/>
      <c r="AN94" s="101" t="b">
        <v>0</v>
      </c>
      <c r="AR94" s="101" t="b">
        <v>0</v>
      </c>
    </row>
    <row r="95" spans="1:44">
      <c r="A95" s="70"/>
      <c r="B95" s="77" t="s">
        <v>978</v>
      </c>
      <c r="C95" s="71"/>
      <c r="D95" s="71"/>
      <c r="E95" s="71"/>
      <c r="F95" s="71"/>
      <c r="G95" s="71"/>
      <c r="H95" s="71"/>
      <c r="I95" s="71"/>
      <c r="J95" s="71"/>
      <c r="K95" s="71"/>
      <c r="L95" s="71"/>
      <c r="M95" s="71"/>
      <c r="N95" s="71"/>
      <c r="O95" s="71"/>
      <c r="P95" s="71"/>
      <c r="Q95" s="71"/>
      <c r="R95" s="71"/>
      <c r="S95" s="71"/>
      <c r="T95" s="71" t="s">
        <v>980</v>
      </c>
      <c r="U95" s="71"/>
      <c r="V95" s="71"/>
      <c r="W95" s="71"/>
      <c r="X95" s="71"/>
      <c r="Y95" s="71"/>
      <c r="Z95" s="71"/>
      <c r="AA95" s="71"/>
      <c r="AB95" s="71"/>
      <c r="AC95" s="71"/>
      <c r="AD95" s="71"/>
      <c r="AE95" s="71"/>
      <c r="AF95" s="71"/>
      <c r="AG95" s="71"/>
      <c r="AH95" s="71"/>
      <c r="AI95" s="71"/>
      <c r="AJ95" s="71"/>
      <c r="AK95" s="71"/>
      <c r="AL95" s="72"/>
      <c r="AN95" s="101" t="b">
        <v>0</v>
      </c>
      <c r="AR95" s="101" t="b">
        <v>0</v>
      </c>
    </row>
    <row r="96" spans="1:44">
      <c r="A96" s="73" t="s">
        <v>957</v>
      </c>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5"/>
    </row>
    <row r="97" spans="1:44">
      <c r="A97" s="67"/>
      <c r="B97" s="25" t="s">
        <v>836</v>
      </c>
      <c r="C97" s="25"/>
      <c r="D97" s="25"/>
      <c r="E97" s="25"/>
      <c r="F97" s="25"/>
      <c r="G97" s="25"/>
      <c r="H97" s="25"/>
      <c r="I97" s="25"/>
      <c r="J97" s="25"/>
      <c r="K97" s="25"/>
      <c r="L97" s="25"/>
      <c r="M97" s="25"/>
      <c r="N97" s="25"/>
      <c r="O97" s="25"/>
      <c r="P97" s="25"/>
      <c r="Q97" s="25"/>
      <c r="R97" s="25"/>
      <c r="S97" s="25"/>
      <c r="T97" s="25" t="s">
        <v>837</v>
      </c>
      <c r="U97" s="25"/>
      <c r="V97" s="25"/>
      <c r="W97" s="25"/>
      <c r="X97" s="25"/>
      <c r="Y97" s="25"/>
      <c r="Z97" s="25"/>
      <c r="AA97" s="25"/>
      <c r="AB97" s="25"/>
      <c r="AC97" s="25"/>
      <c r="AD97" s="25"/>
      <c r="AE97" s="25"/>
      <c r="AF97" s="25"/>
      <c r="AG97" s="25"/>
      <c r="AH97" s="25"/>
      <c r="AI97" s="25"/>
      <c r="AJ97" s="25"/>
      <c r="AK97" s="25"/>
      <c r="AL97" s="68"/>
      <c r="AN97" s="101" t="b">
        <v>0</v>
      </c>
      <c r="AR97" s="101" t="b">
        <v>0</v>
      </c>
    </row>
    <row r="98" spans="1:44">
      <c r="A98" s="67"/>
      <c r="B98" s="25" t="s">
        <v>835</v>
      </c>
      <c r="C98" s="25"/>
      <c r="D98" s="25"/>
      <c r="E98" s="25"/>
      <c r="F98" s="25"/>
      <c r="G98" s="25"/>
      <c r="H98" s="25"/>
      <c r="I98" s="25"/>
      <c r="J98" s="25"/>
      <c r="K98" s="25"/>
      <c r="L98" s="25"/>
      <c r="M98" s="25"/>
      <c r="N98" s="25"/>
      <c r="O98" s="25"/>
      <c r="P98" s="25"/>
      <c r="Q98" s="25"/>
      <c r="R98" s="25"/>
      <c r="S98" s="25"/>
      <c r="T98" s="25" t="s">
        <v>748</v>
      </c>
      <c r="U98" s="25"/>
      <c r="V98" s="25"/>
      <c r="W98" s="25"/>
      <c r="X98" s="25"/>
      <c r="Y98" s="25"/>
      <c r="Z98" s="25"/>
      <c r="AA98" s="25"/>
      <c r="AB98" s="25"/>
      <c r="AC98" s="25"/>
      <c r="AD98" s="25"/>
      <c r="AE98" s="25"/>
      <c r="AF98" s="25"/>
      <c r="AG98" s="25"/>
      <c r="AH98" s="25"/>
      <c r="AI98" s="25"/>
      <c r="AJ98" s="25"/>
      <c r="AK98" s="25"/>
      <c r="AL98" s="68"/>
      <c r="AN98" s="101" t="b">
        <v>0</v>
      </c>
      <c r="AR98" s="101" t="b">
        <v>0</v>
      </c>
    </row>
    <row r="99" spans="1:44">
      <c r="A99" s="67"/>
      <c r="B99" s="25" t="s">
        <v>831</v>
      </c>
      <c r="C99" s="25"/>
      <c r="D99" s="25"/>
      <c r="E99" s="25"/>
      <c r="F99" s="25"/>
      <c r="G99" s="25"/>
      <c r="H99" s="25"/>
      <c r="I99" s="25"/>
      <c r="J99" s="25"/>
      <c r="K99" s="25"/>
      <c r="L99" s="25"/>
      <c r="M99" s="25"/>
      <c r="N99" s="25"/>
      <c r="O99" s="25"/>
      <c r="P99" s="25"/>
      <c r="Q99" s="25"/>
      <c r="R99" s="25"/>
      <c r="S99" s="25"/>
      <c r="T99" s="25" t="s">
        <v>838</v>
      </c>
      <c r="U99" s="25"/>
      <c r="V99" s="25"/>
      <c r="W99" s="25"/>
      <c r="X99" s="25"/>
      <c r="Y99" s="25"/>
      <c r="Z99" s="25"/>
      <c r="AA99" s="25"/>
      <c r="AB99" s="25"/>
      <c r="AC99" s="25"/>
      <c r="AD99" s="25"/>
      <c r="AE99" s="25"/>
      <c r="AF99" s="25"/>
      <c r="AG99" s="25"/>
      <c r="AH99" s="25"/>
      <c r="AI99" s="25"/>
      <c r="AJ99" s="25"/>
      <c r="AK99" s="25"/>
      <c r="AL99" s="68"/>
      <c r="AN99" s="101" t="b">
        <v>0</v>
      </c>
      <c r="AR99" s="101" t="b">
        <v>0</v>
      </c>
    </row>
    <row r="100" spans="1:44">
      <c r="A100" s="67"/>
      <c r="B100" s="25" t="s">
        <v>832</v>
      </c>
      <c r="C100" s="25"/>
      <c r="D100" s="25"/>
      <c r="E100" s="25"/>
      <c r="F100" s="25"/>
      <c r="G100" s="25"/>
      <c r="H100" s="25"/>
      <c r="I100" s="25"/>
      <c r="J100" s="25"/>
      <c r="K100" s="25"/>
      <c r="L100" s="25"/>
      <c r="M100" s="25"/>
      <c r="N100" s="25"/>
      <c r="O100" s="25"/>
      <c r="P100" s="25"/>
      <c r="Q100" s="25"/>
      <c r="R100" s="25"/>
      <c r="S100" s="25"/>
      <c r="T100" t="s">
        <v>983</v>
      </c>
      <c r="U100" s="25"/>
      <c r="V100" s="25"/>
      <c r="W100" s="25"/>
      <c r="X100" s="25"/>
      <c r="Y100" s="25"/>
      <c r="Z100" s="25"/>
      <c r="AA100" s="25"/>
      <c r="AB100" s="25"/>
      <c r="AC100" s="25"/>
      <c r="AD100" s="25"/>
      <c r="AE100" s="25"/>
      <c r="AF100" s="25"/>
      <c r="AG100" s="25"/>
      <c r="AH100" s="25"/>
      <c r="AI100" s="25"/>
      <c r="AJ100" s="25"/>
      <c r="AK100" s="25"/>
      <c r="AL100" s="68"/>
      <c r="AN100" s="101" t="b">
        <v>0</v>
      </c>
      <c r="AR100" s="101" t="b">
        <v>0</v>
      </c>
    </row>
    <row r="101" spans="1:44">
      <c r="A101" s="67"/>
      <c r="B101" t="s">
        <v>981</v>
      </c>
      <c r="C101" s="25"/>
      <c r="D101" s="25"/>
      <c r="E101" s="25"/>
      <c r="F101" s="25"/>
      <c r="G101" s="25"/>
      <c r="H101" s="25"/>
      <c r="I101" s="25"/>
      <c r="J101" s="25"/>
      <c r="K101" s="25"/>
      <c r="L101" s="25"/>
      <c r="M101" s="25"/>
      <c r="N101" s="25"/>
      <c r="O101" s="25"/>
      <c r="P101" s="25"/>
      <c r="Q101" s="25"/>
      <c r="R101" s="25"/>
      <c r="S101" s="25"/>
      <c r="T101" t="s">
        <v>984</v>
      </c>
      <c r="U101" s="25"/>
      <c r="V101" s="25"/>
      <c r="W101" s="25"/>
      <c r="X101" s="25"/>
      <c r="Y101" s="25"/>
      <c r="Z101" s="25"/>
      <c r="AA101" s="25"/>
      <c r="AB101" s="25"/>
      <c r="AC101" s="25"/>
      <c r="AD101" s="25"/>
      <c r="AE101" s="25"/>
      <c r="AF101" s="25"/>
      <c r="AG101" s="25"/>
      <c r="AH101" s="25"/>
      <c r="AI101" s="25"/>
      <c r="AJ101" s="25"/>
      <c r="AK101" s="25"/>
      <c r="AL101" s="68"/>
      <c r="AN101" s="101" t="b">
        <v>0</v>
      </c>
      <c r="AR101" s="101" t="b">
        <v>0</v>
      </c>
    </row>
    <row r="102" spans="1:44">
      <c r="A102" s="70"/>
      <c r="B102" s="77" t="s">
        <v>982</v>
      </c>
      <c r="C102" s="71"/>
      <c r="D102" s="71"/>
      <c r="E102" s="71"/>
      <c r="F102" s="71"/>
      <c r="G102" s="71"/>
      <c r="H102" s="71"/>
      <c r="I102" s="71"/>
      <c r="J102" s="71"/>
      <c r="K102" s="71"/>
      <c r="L102" s="71"/>
      <c r="M102" s="71"/>
      <c r="N102" s="71"/>
      <c r="O102" s="71"/>
      <c r="P102" s="71"/>
      <c r="Q102" s="71"/>
      <c r="R102" s="71"/>
      <c r="S102" s="71"/>
      <c r="T102" s="77" t="s">
        <v>985</v>
      </c>
      <c r="U102" s="71"/>
      <c r="V102" s="71"/>
      <c r="W102" s="71"/>
      <c r="X102" s="71"/>
      <c r="Y102" s="71"/>
      <c r="Z102" s="71"/>
      <c r="AA102" s="71"/>
      <c r="AB102" s="71"/>
      <c r="AC102" s="71"/>
      <c r="AD102" s="71"/>
      <c r="AE102" s="71"/>
      <c r="AF102" s="71"/>
      <c r="AG102" s="71"/>
      <c r="AH102" s="71"/>
      <c r="AI102" s="71"/>
      <c r="AJ102" s="71"/>
      <c r="AK102" s="71"/>
      <c r="AL102" s="72"/>
      <c r="AN102" s="101" t="b">
        <v>0</v>
      </c>
      <c r="AR102" s="101" t="b">
        <v>0</v>
      </c>
    </row>
    <row r="103" spans="1:44">
      <c r="A103" s="67" t="s">
        <v>958</v>
      </c>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68"/>
    </row>
    <row r="104" spans="1:44">
      <c r="A104" s="67"/>
      <c r="B104" s="25" t="s">
        <v>739</v>
      </c>
      <c r="C104" s="25"/>
      <c r="D104" s="25"/>
      <c r="E104" s="25"/>
      <c r="F104" s="25"/>
      <c r="G104" s="25"/>
      <c r="H104" s="25"/>
      <c r="I104" s="25"/>
      <c r="J104" s="25"/>
      <c r="K104" s="25"/>
      <c r="L104" s="25"/>
      <c r="M104" s="25"/>
      <c r="N104" s="25"/>
      <c r="O104" s="25"/>
      <c r="Q104" s="25"/>
      <c r="R104" s="25"/>
      <c r="S104" s="25"/>
      <c r="T104" s="25" t="s">
        <v>854</v>
      </c>
      <c r="U104" s="25"/>
      <c r="V104" s="25"/>
      <c r="W104" s="25"/>
      <c r="X104" s="25"/>
      <c r="Y104" s="25"/>
      <c r="Z104" s="25"/>
      <c r="AA104" s="25"/>
      <c r="AB104" s="25"/>
      <c r="AC104" s="25"/>
      <c r="AD104" s="25"/>
      <c r="AE104" s="25"/>
      <c r="AF104" s="25"/>
      <c r="AG104" s="25"/>
      <c r="AH104" s="25"/>
      <c r="AI104" s="25"/>
      <c r="AJ104" s="25"/>
      <c r="AK104" s="25"/>
      <c r="AL104" s="68"/>
      <c r="AN104" s="101" t="b">
        <v>0</v>
      </c>
      <c r="AR104" s="101" t="b">
        <v>0</v>
      </c>
    </row>
    <row r="105" spans="1:44">
      <c r="A105" s="67"/>
      <c r="B105" s="25" t="s">
        <v>740</v>
      </c>
      <c r="C105" s="25"/>
      <c r="D105" s="25"/>
      <c r="E105" s="25"/>
      <c r="F105" s="25"/>
      <c r="G105" s="25"/>
      <c r="H105" s="25"/>
      <c r="I105" s="25"/>
      <c r="J105" s="25"/>
      <c r="K105" s="25"/>
      <c r="L105" s="25"/>
      <c r="M105" s="25"/>
      <c r="N105" s="25"/>
      <c r="O105" s="25"/>
      <c r="P105" s="25"/>
      <c r="Q105" s="25"/>
      <c r="R105" s="25"/>
      <c r="S105" s="25"/>
      <c r="T105" s="25" t="s">
        <v>830</v>
      </c>
      <c r="U105" s="25"/>
      <c r="V105" s="25"/>
      <c r="W105" s="25"/>
      <c r="X105" s="25"/>
      <c r="Y105" s="25"/>
      <c r="Z105" s="25"/>
      <c r="AA105" s="25"/>
      <c r="AB105" s="25"/>
      <c r="AC105" s="25"/>
      <c r="AD105" s="25"/>
      <c r="AE105" s="25"/>
      <c r="AF105" s="25"/>
      <c r="AG105" s="25"/>
      <c r="AH105" s="25"/>
      <c r="AI105" s="25"/>
      <c r="AJ105" s="25"/>
      <c r="AK105" s="25"/>
      <c r="AL105" s="68"/>
      <c r="AN105" s="101" t="b">
        <v>0</v>
      </c>
      <c r="AR105" s="101" t="b">
        <v>0</v>
      </c>
    </row>
    <row r="106" spans="1:44">
      <c r="A106" s="67"/>
      <c r="B106" s="25" t="s">
        <v>847</v>
      </c>
      <c r="C106" s="25"/>
      <c r="D106" s="25"/>
      <c r="E106" s="25"/>
      <c r="F106" s="25"/>
      <c r="G106" s="25"/>
      <c r="H106" s="25"/>
      <c r="I106" s="25"/>
      <c r="J106" s="25"/>
      <c r="K106" s="25"/>
      <c r="L106" s="25"/>
      <c r="M106" s="25"/>
      <c r="N106" s="25"/>
      <c r="O106" s="25"/>
      <c r="P106" s="25"/>
      <c r="Q106" s="25"/>
      <c r="R106" s="25"/>
      <c r="S106" s="25"/>
      <c r="T106" s="25" t="s">
        <v>834</v>
      </c>
      <c r="U106" s="25"/>
      <c r="V106" s="25"/>
      <c r="W106" s="25"/>
      <c r="X106" s="25"/>
      <c r="Y106" s="25"/>
      <c r="Z106" s="25"/>
      <c r="AA106" s="25"/>
      <c r="AB106" s="25"/>
      <c r="AC106" s="25"/>
      <c r="AD106" s="25"/>
      <c r="AE106" s="25"/>
      <c r="AF106" s="25"/>
      <c r="AG106" s="25"/>
      <c r="AH106" s="25"/>
      <c r="AI106" s="25"/>
      <c r="AJ106" s="25"/>
      <c r="AK106" s="25"/>
      <c r="AL106" s="68"/>
      <c r="AN106" s="101" t="b">
        <v>0</v>
      </c>
      <c r="AR106" s="101" t="b">
        <v>0</v>
      </c>
    </row>
    <row r="107" spans="1:44">
      <c r="A107" s="67"/>
      <c r="B107" s="25" t="s">
        <v>822</v>
      </c>
      <c r="C107" s="25"/>
      <c r="D107" s="25"/>
      <c r="E107" s="25"/>
      <c r="F107" s="25"/>
      <c r="G107" s="25"/>
      <c r="H107" s="25"/>
      <c r="I107" s="25"/>
      <c r="J107" s="25"/>
      <c r="K107" s="25"/>
      <c r="L107" s="25"/>
      <c r="M107" s="25"/>
      <c r="N107" s="25"/>
      <c r="O107" s="25"/>
      <c r="P107" s="25"/>
      <c r="Q107" s="25"/>
      <c r="R107" s="25"/>
      <c r="S107" s="25"/>
      <c r="T107" s="25" t="s">
        <v>844</v>
      </c>
      <c r="U107" s="25"/>
      <c r="V107" s="25"/>
      <c r="W107" s="25"/>
      <c r="X107" s="25"/>
      <c r="Y107" s="25"/>
      <c r="Z107" s="25"/>
      <c r="AA107" s="25"/>
      <c r="AB107" s="25"/>
      <c r="AC107" s="25"/>
      <c r="AD107" s="25"/>
      <c r="AE107" s="25"/>
      <c r="AF107" s="25"/>
      <c r="AG107" s="25"/>
      <c r="AH107" s="25"/>
      <c r="AI107" s="25"/>
      <c r="AJ107" s="25"/>
      <c r="AK107" s="25"/>
      <c r="AL107" s="68"/>
      <c r="AN107" s="101" t="b">
        <v>0</v>
      </c>
      <c r="AR107" s="101" t="b">
        <v>0</v>
      </c>
    </row>
    <row r="108" spans="1:44">
      <c r="A108" s="67"/>
      <c r="B108" s="25" t="s">
        <v>851</v>
      </c>
      <c r="C108" s="25"/>
      <c r="D108" s="25"/>
      <c r="E108" s="25"/>
      <c r="F108" s="25"/>
      <c r="G108" s="25"/>
      <c r="H108" s="25"/>
      <c r="I108" s="25"/>
      <c r="J108" s="25"/>
      <c r="K108" s="25"/>
      <c r="L108" s="25"/>
      <c r="M108" s="25"/>
      <c r="N108" s="25"/>
      <c r="O108" s="25"/>
      <c r="P108" s="25"/>
      <c r="Q108" s="25"/>
      <c r="R108" s="25"/>
      <c r="S108" s="25"/>
      <c r="T108" t="s">
        <v>989</v>
      </c>
      <c r="U108" s="25"/>
      <c r="V108" s="25"/>
      <c r="W108" s="25"/>
      <c r="X108" s="25"/>
      <c r="Y108" s="25"/>
      <c r="Z108" s="25"/>
      <c r="AA108" s="25"/>
      <c r="AB108" s="25"/>
      <c r="AC108" s="25"/>
      <c r="AD108" s="25"/>
      <c r="AE108" s="25"/>
      <c r="AF108" s="25"/>
      <c r="AG108" s="25"/>
      <c r="AH108" s="25"/>
      <c r="AI108" s="25"/>
      <c r="AJ108" s="25"/>
      <c r="AK108" s="25"/>
      <c r="AL108" s="68"/>
      <c r="AN108" s="101" t="b">
        <v>0</v>
      </c>
      <c r="AR108" s="101" t="b">
        <v>0</v>
      </c>
    </row>
    <row r="109" spans="1:44">
      <c r="A109" s="67"/>
      <c r="B109" s="25" t="s">
        <v>829</v>
      </c>
      <c r="C109" s="25"/>
      <c r="D109" s="25"/>
      <c r="E109" s="25"/>
      <c r="F109" s="25"/>
      <c r="G109" s="25"/>
      <c r="H109" s="25"/>
      <c r="I109" s="25"/>
      <c r="J109" s="25"/>
      <c r="K109" s="25"/>
      <c r="L109" s="25"/>
      <c r="M109" s="25"/>
      <c r="N109" s="25"/>
      <c r="O109" s="25"/>
      <c r="P109" s="25"/>
      <c r="Q109" s="25"/>
      <c r="R109" s="25"/>
      <c r="S109" s="25"/>
      <c r="T109" s="25" t="s">
        <v>990</v>
      </c>
      <c r="U109" s="25"/>
      <c r="V109" s="25"/>
      <c r="W109" s="25"/>
      <c r="X109" s="25"/>
      <c r="Y109" s="25"/>
      <c r="Z109" s="25"/>
      <c r="AA109" s="25"/>
      <c r="AB109" s="25"/>
      <c r="AC109" s="25"/>
      <c r="AD109" s="25"/>
      <c r="AE109" s="25"/>
      <c r="AF109" s="25"/>
      <c r="AG109" s="25"/>
      <c r="AH109" s="25"/>
      <c r="AI109" s="25"/>
      <c r="AJ109" s="25"/>
      <c r="AK109" s="25"/>
      <c r="AL109" s="68"/>
      <c r="AN109" s="101" t="b">
        <v>0</v>
      </c>
      <c r="AR109" s="101" t="b">
        <v>0</v>
      </c>
    </row>
    <row r="110" spans="1:44">
      <c r="A110" s="67"/>
      <c r="B110" s="25" t="s">
        <v>986</v>
      </c>
      <c r="C110" s="25"/>
      <c r="D110" s="25"/>
      <c r="E110" s="25"/>
      <c r="F110" s="25"/>
      <c r="G110" s="25"/>
      <c r="H110" s="25"/>
      <c r="I110" s="25"/>
      <c r="J110" s="25"/>
      <c r="K110" s="25"/>
      <c r="L110" s="25"/>
      <c r="M110" s="25"/>
      <c r="N110" s="25"/>
      <c r="O110" s="25"/>
      <c r="P110" s="25"/>
      <c r="Q110" s="25"/>
      <c r="R110" s="25"/>
      <c r="S110" s="25"/>
      <c r="T110" s="25" t="s">
        <v>991</v>
      </c>
      <c r="U110" s="25"/>
      <c r="V110" s="25"/>
      <c r="W110" s="25"/>
      <c r="X110" s="25"/>
      <c r="Y110" s="25"/>
      <c r="Z110" s="25"/>
      <c r="AA110" s="25"/>
      <c r="AB110" s="25"/>
      <c r="AC110" s="25"/>
      <c r="AD110" s="25"/>
      <c r="AE110" s="25"/>
      <c r="AF110" s="25"/>
      <c r="AG110" s="25"/>
      <c r="AH110" s="25"/>
      <c r="AI110" s="25"/>
      <c r="AJ110" s="25"/>
      <c r="AK110" s="25"/>
      <c r="AL110" s="68"/>
      <c r="AN110" s="101" t="b">
        <v>0</v>
      </c>
      <c r="AR110" s="101" t="b">
        <v>0</v>
      </c>
    </row>
    <row r="111" spans="1:44">
      <c r="A111" s="67"/>
      <c r="B111" s="25" t="s">
        <v>987</v>
      </c>
      <c r="C111" s="25"/>
      <c r="D111" s="25"/>
      <c r="E111" s="25"/>
      <c r="F111" s="25"/>
      <c r="G111" s="25"/>
      <c r="H111" s="25"/>
      <c r="I111" s="25"/>
      <c r="J111" s="25"/>
      <c r="K111" s="25"/>
      <c r="L111" s="25"/>
      <c r="M111" s="25"/>
      <c r="N111" s="25"/>
      <c r="O111" s="25"/>
      <c r="P111" s="25"/>
      <c r="Q111" s="25"/>
      <c r="R111" s="25"/>
      <c r="S111" s="25"/>
      <c r="T111" s="25" t="s">
        <v>992</v>
      </c>
      <c r="U111" s="25"/>
      <c r="V111" s="25"/>
      <c r="W111" s="25"/>
      <c r="X111" s="25"/>
      <c r="Y111" s="25"/>
      <c r="Z111" s="25"/>
      <c r="AA111" s="25"/>
      <c r="AB111" s="25"/>
      <c r="AC111" s="25"/>
      <c r="AD111" s="25"/>
      <c r="AE111" s="25"/>
      <c r="AF111" s="25"/>
      <c r="AG111" s="25"/>
      <c r="AH111" s="25"/>
      <c r="AI111" s="25"/>
      <c r="AJ111" s="25"/>
      <c r="AK111" s="25"/>
      <c r="AL111" s="68"/>
      <c r="AN111" s="101" t="b">
        <v>0</v>
      </c>
      <c r="AR111" s="101" t="b">
        <v>0</v>
      </c>
    </row>
    <row r="112" spans="1:44">
      <c r="A112" s="67"/>
      <c r="B112" s="25" t="s">
        <v>988</v>
      </c>
      <c r="C112" s="25"/>
      <c r="D112" s="25"/>
      <c r="E112" s="25"/>
      <c r="F112" s="25"/>
      <c r="G112" s="25"/>
      <c r="H112" s="25"/>
      <c r="I112" s="25"/>
      <c r="J112" s="25"/>
      <c r="K112" s="25"/>
      <c r="L112" s="25"/>
      <c r="M112" s="25"/>
      <c r="N112" s="25"/>
      <c r="O112" s="25"/>
      <c r="P112" s="25"/>
      <c r="Q112" s="25"/>
      <c r="R112" s="25"/>
      <c r="S112" s="25"/>
      <c r="T112" s="25" t="s">
        <v>993</v>
      </c>
      <c r="U112" s="25"/>
      <c r="V112" s="25"/>
      <c r="W112" s="25"/>
      <c r="X112" s="25"/>
      <c r="Y112" s="25"/>
      <c r="Z112" s="25"/>
      <c r="AA112" s="25"/>
      <c r="AB112" s="25"/>
      <c r="AC112" s="25"/>
      <c r="AD112" s="25"/>
      <c r="AE112" s="25"/>
      <c r="AF112" s="25"/>
      <c r="AG112" s="25"/>
      <c r="AH112" s="25"/>
      <c r="AI112" s="25"/>
      <c r="AJ112" s="25"/>
      <c r="AK112" s="25"/>
      <c r="AL112" s="68"/>
      <c r="AN112" s="101" t="b">
        <v>0</v>
      </c>
      <c r="AR112" s="101" t="b">
        <v>0</v>
      </c>
    </row>
    <row r="113" spans="1:44">
      <c r="A113" s="73" t="s">
        <v>207</v>
      </c>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5"/>
    </row>
    <row r="114" spans="1:44">
      <c r="A114" s="67"/>
      <c r="B114" s="25" t="s">
        <v>741</v>
      </c>
      <c r="C114" s="25"/>
      <c r="D114" s="25"/>
      <c r="E114" s="25"/>
      <c r="F114" s="25"/>
      <c r="G114" s="25"/>
      <c r="H114" s="25"/>
      <c r="I114" s="25"/>
      <c r="J114" s="25"/>
      <c r="K114" s="25"/>
      <c r="L114" s="25"/>
      <c r="M114" s="25"/>
      <c r="N114" s="25"/>
      <c r="O114" s="25"/>
      <c r="P114" s="25"/>
      <c r="Q114" s="25"/>
      <c r="R114" s="25"/>
      <c r="S114" s="25"/>
      <c r="T114" s="25" t="s">
        <v>807</v>
      </c>
      <c r="U114" s="25"/>
      <c r="V114" s="25"/>
      <c r="W114" s="25"/>
      <c r="X114" s="25"/>
      <c r="Y114" s="25"/>
      <c r="Z114" s="25"/>
      <c r="AA114" s="25"/>
      <c r="AB114" s="25"/>
      <c r="AC114" s="25"/>
      <c r="AD114" s="25"/>
      <c r="AE114" s="25"/>
      <c r="AF114" s="25"/>
      <c r="AG114" s="25"/>
      <c r="AH114" s="25"/>
      <c r="AI114" s="25"/>
      <c r="AJ114" s="25"/>
      <c r="AK114" s="25"/>
      <c r="AL114" s="68"/>
      <c r="AN114" s="101" t="b">
        <v>0</v>
      </c>
      <c r="AR114" s="101" t="b">
        <v>0</v>
      </c>
    </row>
    <row r="115" spans="1:44">
      <c r="A115" s="67"/>
      <c r="B115" s="25" t="s">
        <v>742</v>
      </c>
      <c r="C115" s="25"/>
      <c r="D115" s="25"/>
      <c r="E115" s="25"/>
      <c r="F115" s="25"/>
      <c r="G115" s="25"/>
      <c r="H115" s="25"/>
      <c r="I115" s="25"/>
      <c r="J115" s="25"/>
      <c r="K115" s="25"/>
      <c r="L115" s="25"/>
      <c r="M115" s="25"/>
      <c r="N115" s="25"/>
      <c r="O115" s="25"/>
      <c r="P115" s="25"/>
      <c r="Q115" s="25"/>
      <c r="R115" s="25"/>
      <c r="S115" s="25"/>
      <c r="T115" s="25" t="s">
        <v>808</v>
      </c>
      <c r="U115" s="25"/>
      <c r="V115" s="25"/>
      <c r="W115" s="25"/>
      <c r="X115" s="25"/>
      <c r="Y115" s="25"/>
      <c r="Z115" s="25"/>
      <c r="AA115" s="25"/>
      <c r="AB115" s="25"/>
      <c r="AC115" s="25"/>
      <c r="AD115" s="25"/>
      <c r="AE115" s="25"/>
      <c r="AF115" s="25"/>
      <c r="AG115" s="25"/>
      <c r="AH115" s="25"/>
      <c r="AI115" s="25"/>
      <c r="AJ115" s="25"/>
      <c r="AK115" s="25"/>
      <c r="AL115" s="68"/>
      <c r="AN115" s="101" t="b">
        <v>0</v>
      </c>
      <c r="AR115" s="101" t="b">
        <v>0</v>
      </c>
    </row>
    <row r="116" spans="1:44">
      <c r="A116" s="67"/>
      <c r="B116" s="25" t="s">
        <v>743</v>
      </c>
      <c r="C116" s="25"/>
      <c r="D116" s="25"/>
      <c r="E116" s="25"/>
      <c r="F116" s="25"/>
      <c r="G116" s="25"/>
      <c r="H116" s="25"/>
      <c r="I116" s="25"/>
      <c r="J116" s="25"/>
      <c r="K116" s="25"/>
      <c r="L116" s="25"/>
      <c r="M116" s="25"/>
      <c r="N116" s="25"/>
      <c r="O116" s="25"/>
      <c r="P116" s="25"/>
      <c r="Q116" s="25"/>
      <c r="R116" s="25"/>
      <c r="S116" s="25"/>
      <c r="T116" s="25" t="s">
        <v>845</v>
      </c>
      <c r="U116" s="25"/>
      <c r="V116" s="25"/>
      <c r="W116" s="25"/>
      <c r="X116" s="25"/>
      <c r="Y116" s="25"/>
      <c r="Z116" s="25"/>
      <c r="AA116" s="25"/>
      <c r="AB116" s="25"/>
      <c r="AC116" s="25"/>
      <c r="AD116" s="25"/>
      <c r="AE116" s="25"/>
      <c r="AF116" s="25"/>
      <c r="AG116" s="25"/>
      <c r="AH116" s="25"/>
      <c r="AI116" s="25"/>
      <c r="AJ116" s="25"/>
      <c r="AK116" s="25"/>
      <c r="AL116" s="68"/>
      <c r="AN116" s="101" t="b">
        <v>0</v>
      </c>
      <c r="AR116" s="101" t="b">
        <v>0</v>
      </c>
    </row>
    <row r="117" spans="1:44">
      <c r="A117" s="67"/>
      <c r="B117" s="25" t="s">
        <v>994</v>
      </c>
      <c r="C117" s="25"/>
      <c r="D117" s="25"/>
      <c r="E117" s="25"/>
      <c r="F117" s="25"/>
      <c r="G117" s="25"/>
      <c r="H117" s="25"/>
      <c r="I117" s="25"/>
      <c r="J117" s="25"/>
      <c r="K117" s="25"/>
      <c r="L117" s="25"/>
      <c r="M117" s="25"/>
      <c r="N117" s="25"/>
      <c r="O117" s="25"/>
      <c r="P117" s="25"/>
      <c r="Q117" s="25"/>
      <c r="R117" s="25"/>
      <c r="S117" s="25"/>
      <c r="T117" s="25" t="s">
        <v>996</v>
      </c>
      <c r="U117" s="25"/>
      <c r="V117" s="25"/>
      <c r="W117" s="25"/>
      <c r="X117" s="25"/>
      <c r="Y117" s="25"/>
      <c r="Z117" s="25"/>
      <c r="AA117" s="25"/>
      <c r="AB117" s="25"/>
      <c r="AC117" s="25"/>
      <c r="AD117" s="25"/>
      <c r="AE117" s="25"/>
      <c r="AF117" s="25"/>
      <c r="AG117" s="25"/>
      <c r="AH117" s="25"/>
      <c r="AI117" s="25"/>
      <c r="AJ117" s="25"/>
      <c r="AK117" s="25"/>
      <c r="AL117" s="68"/>
      <c r="AN117" s="101" t="b">
        <v>0</v>
      </c>
      <c r="AR117" s="101" t="b">
        <v>0</v>
      </c>
    </row>
    <row r="118" spans="1:44">
      <c r="A118" s="70"/>
      <c r="B118" s="71" t="s">
        <v>995</v>
      </c>
      <c r="C118" s="71"/>
      <c r="D118" s="71"/>
      <c r="E118" s="71"/>
      <c r="F118" s="71"/>
      <c r="G118" s="71"/>
      <c r="H118" s="71"/>
      <c r="I118" s="71"/>
      <c r="J118" s="71"/>
      <c r="K118" s="71"/>
      <c r="L118" s="71"/>
      <c r="M118" s="71"/>
      <c r="N118" s="71"/>
      <c r="O118" s="71"/>
      <c r="P118" s="71"/>
      <c r="Q118" s="71"/>
      <c r="R118" s="71"/>
      <c r="S118" s="71"/>
      <c r="T118" s="71" t="s">
        <v>997</v>
      </c>
      <c r="U118" s="71"/>
      <c r="V118" s="71"/>
      <c r="W118" s="71"/>
      <c r="X118" s="71"/>
      <c r="Y118" s="71"/>
      <c r="Z118" s="71"/>
      <c r="AA118" s="71"/>
      <c r="AB118" s="71"/>
      <c r="AC118" s="71"/>
      <c r="AD118" s="71"/>
      <c r="AE118" s="71"/>
      <c r="AF118" s="71"/>
      <c r="AG118" s="71"/>
      <c r="AH118" s="71"/>
      <c r="AI118" s="71"/>
      <c r="AJ118" s="71"/>
      <c r="AK118" s="71"/>
      <c r="AL118" s="72"/>
      <c r="AN118" s="101" t="b">
        <v>0</v>
      </c>
      <c r="AR118" s="101" t="b">
        <v>0</v>
      </c>
    </row>
    <row r="119" spans="1:44">
      <c r="A119" s="73" t="s">
        <v>795</v>
      </c>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5"/>
    </row>
    <row r="120" spans="1:44">
      <c r="A120" s="67"/>
      <c r="B120" s="25" t="s">
        <v>797</v>
      </c>
      <c r="C120" s="25"/>
      <c r="D120" s="25"/>
      <c r="E120" s="25"/>
      <c r="F120" s="25"/>
      <c r="G120" s="25"/>
      <c r="H120" s="25"/>
      <c r="I120" s="25"/>
      <c r="J120" s="25"/>
      <c r="K120" s="25"/>
      <c r="L120" s="25"/>
      <c r="M120" s="25"/>
      <c r="N120" s="25"/>
      <c r="O120" s="25"/>
      <c r="P120" s="25"/>
      <c r="Q120" s="25"/>
      <c r="R120" s="25"/>
      <c r="S120" s="25"/>
      <c r="T120" s="25" t="s">
        <v>796</v>
      </c>
      <c r="U120" s="25"/>
      <c r="V120" s="25"/>
      <c r="W120" s="25"/>
      <c r="X120" s="25"/>
      <c r="Y120" s="25"/>
      <c r="Z120" s="25"/>
      <c r="AA120" s="25"/>
      <c r="AB120" s="25"/>
      <c r="AC120" s="25"/>
      <c r="AD120" s="25"/>
      <c r="AE120" s="25"/>
      <c r="AF120" s="25"/>
      <c r="AG120" s="25"/>
      <c r="AH120" s="25"/>
      <c r="AI120" s="25"/>
      <c r="AJ120" s="25"/>
      <c r="AK120" s="25"/>
      <c r="AL120" s="68"/>
      <c r="AN120" s="101" t="b">
        <v>0</v>
      </c>
      <c r="AR120" s="101" t="b">
        <v>0</v>
      </c>
    </row>
    <row r="121" spans="1:44">
      <c r="A121" s="67"/>
      <c r="B121" s="25" t="s">
        <v>798</v>
      </c>
      <c r="C121" s="25"/>
      <c r="D121" s="25"/>
      <c r="E121" s="25"/>
      <c r="F121" s="25"/>
      <c r="G121" s="25"/>
      <c r="H121" s="25"/>
      <c r="I121" s="25"/>
      <c r="J121" s="25"/>
      <c r="K121" s="25"/>
      <c r="L121" s="25"/>
      <c r="M121" s="25"/>
      <c r="N121" s="25"/>
      <c r="O121" s="25"/>
      <c r="P121" s="25"/>
      <c r="Q121" s="25"/>
      <c r="R121" s="25"/>
      <c r="S121" s="25"/>
      <c r="T121" s="25" t="s">
        <v>803</v>
      </c>
      <c r="U121" s="25"/>
      <c r="V121" s="25"/>
      <c r="W121" s="25"/>
      <c r="X121" s="25"/>
      <c r="Y121" s="25"/>
      <c r="Z121" s="25"/>
      <c r="AA121" s="25"/>
      <c r="AB121" s="25"/>
      <c r="AC121" s="25"/>
      <c r="AD121" s="25"/>
      <c r="AE121" s="25"/>
      <c r="AF121" s="25"/>
      <c r="AG121" s="25"/>
      <c r="AH121" s="25"/>
      <c r="AI121" s="25"/>
      <c r="AJ121" s="25"/>
      <c r="AK121" s="25"/>
      <c r="AL121" s="68"/>
      <c r="AN121" s="101" t="b">
        <v>0</v>
      </c>
      <c r="AR121" s="101" t="b">
        <v>0</v>
      </c>
    </row>
    <row r="122" spans="1:44">
      <c r="A122" s="67"/>
      <c r="B122" s="25" t="s">
        <v>799</v>
      </c>
      <c r="C122" s="25"/>
      <c r="D122" s="25"/>
      <c r="E122" s="25"/>
      <c r="F122" s="25"/>
      <c r="G122" s="25"/>
      <c r="H122" s="25"/>
      <c r="I122" s="25"/>
      <c r="J122" s="25"/>
      <c r="K122" s="25"/>
      <c r="L122" s="25"/>
      <c r="M122" s="25"/>
      <c r="N122" s="25"/>
      <c r="O122" s="25"/>
      <c r="P122" s="25"/>
      <c r="Q122" s="25"/>
      <c r="R122" s="25"/>
      <c r="S122" s="25"/>
      <c r="T122" s="25" t="s">
        <v>805</v>
      </c>
      <c r="U122" s="25"/>
      <c r="V122" s="25"/>
      <c r="W122" s="25"/>
      <c r="X122" s="25"/>
      <c r="Y122" s="25"/>
      <c r="Z122" s="25"/>
      <c r="AA122" s="25"/>
      <c r="AB122" s="25"/>
      <c r="AC122" s="25"/>
      <c r="AD122" s="25"/>
      <c r="AE122" s="25"/>
      <c r="AF122" s="25"/>
      <c r="AG122" s="25"/>
      <c r="AH122" s="25"/>
      <c r="AI122" s="25"/>
      <c r="AJ122" s="25"/>
      <c r="AK122" s="25"/>
      <c r="AL122" s="68"/>
      <c r="AN122" s="101" t="b">
        <v>0</v>
      </c>
      <c r="AR122" s="101" t="b">
        <v>0</v>
      </c>
    </row>
    <row r="123" spans="1:44">
      <c r="A123" s="67"/>
      <c r="B123" s="25" t="s">
        <v>800</v>
      </c>
      <c r="C123" s="25"/>
      <c r="D123" s="25"/>
      <c r="E123" s="25"/>
      <c r="F123" s="25"/>
      <c r="G123" s="25"/>
      <c r="H123" s="25"/>
      <c r="I123" s="25"/>
      <c r="J123" s="25"/>
      <c r="K123" s="25"/>
      <c r="L123" s="25"/>
      <c r="M123" s="25"/>
      <c r="N123" s="25"/>
      <c r="O123" s="25"/>
      <c r="P123" s="25"/>
      <c r="Q123" s="25"/>
      <c r="R123" s="25"/>
      <c r="S123" s="25"/>
      <c r="T123" s="25" t="s">
        <v>806</v>
      </c>
      <c r="U123" s="25"/>
      <c r="V123" s="25"/>
      <c r="W123" s="25"/>
      <c r="X123" s="25"/>
      <c r="Y123" s="25"/>
      <c r="Z123" s="25"/>
      <c r="AA123" s="25"/>
      <c r="AB123" s="25"/>
      <c r="AC123" s="25"/>
      <c r="AD123" s="25"/>
      <c r="AE123" s="25"/>
      <c r="AF123" s="25"/>
      <c r="AG123" s="25"/>
      <c r="AH123" s="25"/>
      <c r="AI123" s="25"/>
      <c r="AJ123" s="25"/>
      <c r="AK123" s="25"/>
      <c r="AL123" s="68"/>
      <c r="AN123" s="101" t="b">
        <v>0</v>
      </c>
      <c r="AR123" s="101" t="b">
        <v>0</v>
      </c>
    </row>
    <row r="124" spans="1:44">
      <c r="A124" s="67"/>
      <c r="B124" s="25" t="s">
        <v>801</v>
      </c>
      <c r="C124" s="25"/>
      <c r="D124" s="25"/>
      <c r="E124" s="25"/>
      <c r="F124" s="25"/>
      <c r="G124" s="25"/>
      <c r="H124" s="25"/>
      <c r="I124" s="25"/>
      <c r="J124" s="25"/>
      <c r="K124" s="25"/>
      <c r="L124" s="25"/>
      <c r="M124" s="25"/>
      <c r="N124" s="25"/>
      <c r="O124" s="25"/>
      <c r="P124" s="25"/>
      <c r="Q124" s="25"/>
      <c r="R124" s="25"/>
      <c r="S124" s="25"/>
      <c r="T124" s="25" t="s">
        <v>839</v>
      </c>
      <c r="U124" s="25"/>
      <c r="V124" s="25"/>
      <c r="W124" s="25"/>
      <c r="X124" s="25"/>
      <c r="Y124" s="25"/>
      <c r="Z124" s="25"/>
      <c r="AA124" s="25"/>
      <c r="AB124" s="25"/>
      <c r="AC124" s="25"/>
      <c r="AD124" s="25"/>
      <c r="AE124" s="25"/>
      <c r="AF124" s="25"/>
      <c r="AG124" s="25"/>
      <c r="AH124" s="25"/>
      <c r="AI124" s="25"/>
      <c r="AJ124" s="25"/>
      <c r="AK124" s="25"/>
      <c r="AL124" s="68"/>
      <c r="AN124" s="101" t="b">
        <v>0</v>
      </c>
      <c r="AR124" s="101" t="b">
        <v>0</v>
      </c>
    </row>
    <row r="125" spans="1:44">
      <c r="A125" s="67"/>
      <c r="B125" s="25" t="s">
        <v>802</v>
      </c>
      <c r="C125" s="25"/>
      <c r="D125" s="25"/>
      <c r="E125" s="25"/>
      <c r="F125" s="25"/>
      <c r="G125" s="25"/>
      <c r="H125" s="25"/>
      <c r="I125" s="25"/>
      <c r="J125" s="25"/>
      <c r="K125" s="25"/>
      <c r="L125" s="25"/>
      <c r="M125" s="25"/>
      <c r="N125" s="25"/>
      <c r="O125" s="25"/>
      <c r="P125" s="25"/>
      <c r="Q125" s="25"/>
      <c r="R125" s="25"/>
      <c r="S125" s="25"/>
      <c r="T125" s="25" t="s">
        <v>853</v>
      </c>
      <c r="U125" s="25"/>
      <c r="V125" s="25"/>
      <c r="W125" s="25"/>
      <c r="X125" s="25"/>
      <c r="Y125" s="25"/>
      <c r="Z125" s="25"/>
      <c r="AA125" s="25"/>
      <c r="AB125" s="25"/>
      <c r="AC125" s="25"/>
      <c r="AD125" s="25"/>
      <c r="AE125" s="25"/>
      <c r="AF125" s="25"/>
      <c r="AG125" s="25"/>
      <c r="AH125" s="25"/>
      <c r="AI125" s="25"/>
      <c r="AJ125" s="25"/>
      <c r="AK125" s="25"/>
      <c r="AL125" s="68"/>
      <c r="AN125" s="101" t="b">
        <v>0</v>
      </c>
      <c r="AR125" s="101" t="b">
        <v>0</v>
      </c>
    </row>
    <row r="126" spans="1:44">
      <c r="A126" s="67"/>
      <c r="B126" s="25" t="s">
        <v>804</v>
      </c>
      <c r="C126" s="25"/>
      <c r="D126" s="25"/>
      <c r="E126" s="25"/>
      <c r="F126" s="25"/>
      <c r="G126" s="25"/>
      <c r="H126" s="25"/>
      <c r="I126" s="25"/>
      <c r="J126" s="25"/>
      <c r="K126" s="25"/>
      <c r="L126" s="25"/>
      <c r="M126" s="25"/>
      <c r="N126" s="25"/>
      <c r="O126" s="25"/>
      <c r="P126" s="25"/>
      <c r="Q126" s="25"/>
      <c r="R126" s="25"/>
      <c r="S126" s="25"/>
      <c r="T126" s="25" t="s">
        <v>1001</v>
      </c>
      <c r="U126" s="25"/>
      <c r="V126" s="25"/>
      <c r="W126" s="25"/>
      <c r="X126" s="25"/>
      <c r="Y126" s="25"/>
      <c r="Z126" s="25"/>
      <c r="AA126" s="25"/>
      <c r="AB126" s="25"/>
      <c r="AC126" s="25"/>
      <c r="AD126" s="25"/>
      <c r="AE126" s="25"/>
      <c r="AF126" s="25"/>
      <c r="AG126" s="25"/>
      <c r="AH126" s="25"/>
      <c r="AI126" s="25"/>
      <c r="AJ126" s="25"/>
      <c r="AK126" s="25"/>
      <c r="AL126" s="68"/>
      <c r="AN126" s="101" t="b">
        <v>0</v>
      </c>
      <c r="AR126" s="101" t="b">
        <v>0</v>
      </c>
    </row>
    <row r="127" spans="1:44">
      <c r="A127" s="67"/>
      <c r="B127" s="25" t="s">
        <v>998</v>
      </c>
      <c r="C127" s="25"/>
      <c r="D127" s="25"/>
      <c r="E127" s="25"/>
      <c r="F127" s="25"/>
      <c r="G127" s="25"/>
      <c r="H127" s="25"/>
      <c r="I127" s="25"/>
      <c r="J127" s="25"/>
      <c r="K127" s="25"/>
      <c r="L127" s="25"/>
      <c r="M127" s="25"/>
      <c r="N127" s="25"/>
      <c r="O127" s="25"/>
      <c r="P127" s="25"/>
      <c r="Q127" s="25"/>
      <c r="R127" s="25"/>
      <c r="S127" s="25"/>
      <c r="T127" s="25" t="s">
        <v>1002</v>
      </c>
      <c r="U127" s="25"/>
      <c r="V127" s="25"/>
      <c r="W127" s="25"/>
      <c r="X127" s="25"/>
      <c r="Y127" s="25"/>
      <c r="Z127" s="25"/>
      <c r="AA127" s="25"/>
      <c r="AB127" s="25"/>
      <c r="AC127" s="25"/>
      <c r="AD127" s="25"/>
      <c r="AE127" s="25"/>
      <c r="AF127" s="25"/>
      <c r="AG127" s="25"/>
      <c r="AH127" s="25"/>
      <c r="AI127" s="25"/>
      <c r="AJ127" s="25"/>
      <c r="AK127" s="25"/>
      <c r="AL127" s="68"/>
      <c r="AN127" s="101" t="b">
        <v>0</v>
      </c>
      <c r="AR127" s="101" t="b">
        <v>0</v>
      </c>
    </row>
    <row r="128" spans="1:44">
      <c r="A128" s="67"/>
      <c r="B128" s="25" t="s">
        <v>999</v>
      </c>
      <c r="C128" s="25"/>
      <c r="D128" s="25"/>
      <c r="E128" s="25"/>
      <c r="F128" s="25"/>
      <c r="G128" s="25"/>
      <c r="H128" s="25"/>
      <c r="I128" s="25"/>
      <c r="J128" s="25"/>
      <c r="K128" s="25"/>
      <c r="L128" s="25"/>
      <c r="M128" s="25"/>
      <c r="N128" s="25"/>
      <c r="O128" s="25"/>
      <c r="P128" s="25"/>
      <c r="Q128" s="25"/>
      <c r="R128" s="25"/>
      <c r="S128" s="25"/>
      <c r="T128" s="25" t="s">
        <v>1003</v>
      </c>
      <c r="U128" s="25"/>
      <c r="V128" s="25"/>
      <c r="W128" s="25"/>
      <c r="X128" s="25"/>
      <c r="Y128" s="25"/>
      <c r="Z128" s="25"/>
      <c r="AA128" s="25"/>
      <c r="AB128" s="25"/>
      <c r="AC128" s="25"/>
      <c r="AD128" s="25"/>
      <c r="AE128" s="25"/>
      <c r="AF128" s="25"/>
      <c r="AG128" s="25"/>
      <c r="AH128" s="25"/>
      <c r="AI128" s="25"/>
      <c r="AJ128" s="25"/>
      <c r="AK128" s="25"/>
      <c r="AL128" s="68"/>
      <c r="AN128" s="101" t="b">
        <v>0</v>
      </c>
      <c r="AR128" s="101" t="b">
        <v>0</v>
      </c>
    </row>
    <row r="129" spans="1:44">
      <c r="A129" s="70"/>
      <c r="B129" s="71" t="s">
        <v>1000</v>
      </c>
      <c r="C129" s="71"/>
      <c r="D129" s="71"/>
      <c r="E129" s="71"/>
      <c r="F129" s="71"/>
      <c r="G129" s="71"/>
      <c r="H129" s="71"/>
      <c r="I129" s="71"/>
      <c r="J129" s="71"/>
      <c r="K129" s="71"/>
      <c r="L129" s="71"/>
      <c r="M129" s="71"/>
      <c r="N129" s="71"/>
      <c r="O129" s="71"/>
      <c r="P129" s="71"/>
      <c r="Q129" s="71"/>
      <c r="R129" s="71"/>
      <c r="S129" s="71"/>
      <c r="T129" s="71" t="s">
        <v>1004</v>
      </c>
      <c r="U129" s="71"/>
      <c r="V129" s="71"/>
      <c r="W129" s="71"/>
      <c r="X129" s="71"/>
      <c r="Y129" s="71"/>
      <c r="Z129" s="71"/>
      <c r="AA129" s="71"/>
      <c r="AB129" s="71"/>
      <c r="AC129" s="71"/>
      <c r="AD129" s="71"/>
      <c r="AE129" s="71"/>
      <c r="AF129" s="71"/>
      <c r="AG129" s="71"/>
      <c r="AH129" s="71"/>
      <c r="AI129" s="71"/>
      <c r="AJ129" s="71"/>
      <c r="AK129" s="71"/>
      <c r="AL129" s="72"/>
      <c r="AN129" s="101" t="b">
        <v>0</v>
      </c>
      <c r="AR129" s="101" t="b">
        <v>0</v>
      </c>
    </row>
    <row r="130" spans="1:44" ht="9" customHeight="1">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12"/>
    </row>
    <row r="131" spans="1:44">
      <c r="A131" s="25" t="s">
        <v>258</v>
      </c>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12"/>
    </row>
    <row r="132" spans="1:44">
      <c r="A132" s="108" t="str">
        <f>IFERROR(VLOOKUP(1,薬剤副作用DB!B:D,2,FALSE),"")</f>
        <v/>
      </c>
      <c r="B132" s="108"/>
      <c r="C132" s="108"/>
      <c r="D132" s="108"/>
      <c r="E132" s="108"/>
      <c r="F132" s="108"/>
      <c r="G132" s="108"/>
      <c r="H132" s="108"/>
      <c r="I132" s="108"/>
      <c r="J132" s="108"/>
      <c r="K132" s="108"/>
      <c r="L132" s="108"/>
      <c r="M132" s="108" t="str">
        <f>IFERROR(VLOOKUP(2,薬剤副作用DB!B:D,2,FALSE),"")</f>
        <v/>
      </c>
      <c r="N132" s="108"/>
      <c r="O132" s="108"/>
      <c r="P132" s="108"/>
      <c r="Q132" s="108"/>
      <c r="R132" s="108"/>
      <c r="S132" s="108"/>
      <c r="T132" s="108"/>
      <c r="U132" s="108"/>
      <c r="V132" s="108"/>
      <c r="W132" s="108"/>
      <c r="X132" s="108"/>
      <c r="Y132" s="108" t="str">
        <f>IFERROR(VLOOKUP(3,薬剤副作用DB!B:D,2,FALSE),"")</f>
        <v/>
      </c>
      <c r="Z132" s="108"/>
      <c r="AA132" s="108"/>
      <c r="AB132" s="108"/>
      <c r="AC132" s="108"/>
      <c r="AD132" s="108"/>
      <c r="AE132" s="108"/>
      <c r="AF132" s="108"/>
      <c r="AG132" s="108"/>
      <c r="AH132" s="108"/>
      <c r="AI132" s="108"/>
      <c r="AJ132" s="108"/>
      <c r="AK132" s="25"/>
      <c r="AL132" s="12"/>
    </row>
    <row r="133" spans="1:44">
      <c r="A133" s="108" t="str">
        <f>IFERROR(VLOOKUP(4,薬剤副作用DB!B:D,2,FALSE),"")</f>
        <v/>
      </c>
      <c r="B133" s="108"/>
      <c r="C133" s="108"/>
      <c r="D133" s="108"/>
      <c r="E133" s="108"/>
      <c r="F133" s="108"/>
      <c r="G133" s="108"/>
      <c r="H133" s="108"/>
      <c r="I133" s="108"/>
      <c r="J133" s="108"/>
      <c r="K133" s="108"/>
      <c r="L133" s="108"/>
      <c r="M133" s="108" t="str">
        <f>IFERROR(VLOOKUP(5,薬剤副作用DB!B:D,2,FALSE),"")</f>
        <v/>
      </c>
      <c r="N133" s="108"/>
      <c r="O133" s="108"/>
      <c r="P133" s="108"/>
      <c r="Q133" s="108"/>
      <c r="R133" s="108"/>
      <c r="S133" s="108"/>
      <c r="T133" s="108"/>
      <c r="U133" s="108"/>
      <c r="V133" s="108"/>
      <c r="W133" s="108"/>
      <c r="X133" s="108"/>
      <c r="Y133" s="108" t="str">
        <f>IFERROR(VLOOKUP(6,薬剤副作用DB!B:D,2,FALSE),"")</f>
        <v/>
      </c>
      <c r="Z133" s="108"/>
      <c r="AA133" s="108"/>
      <c r="AB133" s="108"/>
      <c r="AC133" s="108"/>
      <c r="AD133" s="108"/>
      <c r="AE133" s="108"/>
      <c r="AF133" s="108"/>
      <c r="AG133" s="108"/>
      <c r="AH133" s="108"/>
      <c r="AI133" s="108"/>
      <c r="AJ133" s="108"/>
      <c r="AK133" s="25"/>
      <c r="AL133" s="12"/>
    </row>
    <row r="134" spans="1:44">
      <c r="A134" s="108" t="str">
        <f>IFERROR(VLOOKUP(7,薬剤副作用DB!B:D,2,FALSE),"")</f>
        <v/>
      </c>
      <c r="B134" s="108"/>
      <c r="C134" s="108"/>
      <c r="D134" s="108"/>
      <c r="E134" s="108"/>
      <c r="F134" s="108"/>
      <c r="G134" s="108"/>
      <c r="H134" s="108"/>
      <c r="I134" s="108"/>
      <c r="J134" s="108"/>
      <c r="K134" s="108"/>
      <c r="L134" s="108"/>
      <c r="M134" s="108" t="str">
        <f>IFERROR(VLOOKUP(8,薬剤副作用DB!B:D,2,FALSE),"")</f>
        <v/>
      </c>
      <c r="N134" s="108"/>
      <c r="O134" s="108"/>
      <c r="P134" s="108"/>
      <c r="Q134" s="108"/>
      <c r="R134" s="108"/>
      <c r="S134" s="108"/>
      <c r="T134" s="108"/>
      <c r="U134" s="108"/>
      <c r="V134" s="108"/>
      <c r="W134" s="108"/>
      <c r="X134" s="108"/>
      <c r="Y134" s="108" t="str">
        <f>IFERROR(VLOOKUP(9,薬剤副作用DB!B:D,2,FALSE),"")</f>
        <v/>
      </c>
      <c r="Z134" s="108"/>
      <c r="AA134" s="108"/>
      <c r="AB134" s="108"/>
      <c r="AC134" s="108"/>
      <c r="AD134" s="108"/>
      <c r="AE134" s="108"/>
      <c r="AF134" s="108"/>
      <c r="AG134" s="108"/>
      <c r="AH134" s="108"/>
      <c r="AI134" s="108"/>
      <c r="AJ134" s="108"/>
      <c r="AK134" s="25"/>
      <c r="AL134" s="12"/>
    </row>
    <row r="135" spans="1:44" ht="11.25" customHeight="1">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25"/>
      <c r="AL135" s="12"/>
    </row>
    <row r="136" spans="1:44" ht="15" customHeight="1">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12"/>
    </row>
    <row r="137" spans="1:44">
      <c r="A137" s="44" t="s">
        <v>87</v>
      </c>
      <c r="B137" s="44" t="s">
        <v>95</v>
      </c>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12"/>
    </row>
    <row r="138" spans="1:44">
      <c r="A138" s="25"/>
      <c r="B138" s="25"/>
      <c r="C138" s="107" t="s">
        <v>94</v>
      </c>
      <c r="D138" s="107"/>
      <c r="E138" s="107"/>
      <c r="F138" s="107"/>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12"/>
    </row>
    <row r="139" spans="1:44">
      <c r="A139" s="25"/>
      <c r="B139" s="25" t="str">
        <f>IF(COUNTIFS(薬剤副作用DB!A:A,"1",薬剤副作用DB!AC:AC,"*"&amp;C139&amp;"*")+COUNTIFS(薬剤副作用DB!A:A,"1",薬剤副作用DB!AD:AD,"*"&amp;C139&amp;"*")+COUNTIFS(薬剤副作用DB!A:A,"1",薬剤副作用DB!AE:AE,"*"&amp;C139&amp;"*")+COUNTIFS(薬剤副作用DB!A:A,"1",薬剤副作用DB!AF:AF,"*"&amp;C139&amp;"*")+COUNTIFS(薬剤副作用DB!A:A,"1",薬剤副作用DB!AG:AG,"*"&amp;C139&amp;"*")+COUNTIFS(薬剤副作用DB!A:A,"1",薬剤副作用DB!AH:AH,"*"&amp;C139&amp;"*")+COUNTIFS(薬剤副作用DB!A:A,"1",薬剤副作用DB!AI:AI,"*"&amp;C139&amp;"*")+COUNTIFS(薬剤副作用DB!A:A,"1",薬剤副作用DB!AJ:AJ,"*"&amp;C139&amp;"*")+COUNTIFS(薬剤副作用DB!A:A,"1",薬剤副作用DB!AK:AK,"*"&amp;C139&amp;"*")+COUNTIFS(薬剤副作用DB!A:A,"1",薬剤副作用DB!AL:AL,"*"&amp;C139&amp;"*")+COUNTIFS(薬剤副作用DB!A:A,"1",薬剤副作用DB!AM:AM,"*"&amp;C139&amp;"*")+COUNTIFS(薬剤副作用DB!A:A,"1",薬剤副作用DB!AN:AN,"*"&amp;C139&amp;"*"),"〇","-")</f>
        <v>-</v>
      </c>
      <c r="C139" s="261" t="s">
        <v>17</v>
      </c>
      <c r="D139" s="262"/>
      <c r="E139" s="262"/>
      <c r="F139" s="263"/>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12"/>
    </row>
    <row r="140" spans="1:44">
      <c r="A140" s="25"/>
      <c r="B140" s="25" t="str">
        <f>IF(COUNTIFS(薬剤副作用DB!A:A,"1",薬剤副作用DB!AC:AC,"*"&amp;C140&amp;"*")+COUNTIFS(薬剤副作用DB!A:A,"1",薬剤副作用DB!AD:AD,"*"&amp;C140&amp;"*")+COUNTIFS(薬剤副作用DB!A:A,"1",薬剤副作用DB!AE:AE,"*"&amp;C140&amp;"*")+COUNTIFS(薬剤副作用DB!A:A,"1",薬剤副作用DB!AF:AF,"*"&amp;C140&amp;"*")+COUNTIFS(薬剤副作用DB!A:A,"1",薬剤副作用DB!AG:AG,"*"&amp;C140&amp;"*")+COUNTIFS(薬剤副作用DB!A:A,"1",薬剤副作用DB!AH:AH,"*"&amp;C140&amp;"*")+COUNTIFS(薬剤副作用DB!A:A,"1",薬剤副作用DB!AI:AI,"*"&amp;C140&amp;"*")+COUNTIFS(薬剤副作用DB!A:A,"1",薬剤副作用DB!AJ:AJ,"*"&amp;C140&amp;"*")+COUNTIFS(薬剤副作用DB!A:A,"1",薬剤副作用DB!AK:AK,"*"&amp;C140&amp;"*")+COUNTIFS(薬剤副作用DB!A:A,"1",薬剤副作用DB!AL:AL,"*"&amp;C140&amp;"*")+COUNTIFS(薬剤副作用DB!A:A,"1",薬剤副作用DB!AM:AM,"*"&amp;C140&amp;"*")+COUNTIFS(薬剤副作用DB!A:A,"1",薬剤副作用DB!AN:AN,"*"&amp;C140&amp;"*"),"〇","-")</f>
        <v>-</v>
      </c>
      <c r="C140" s="261" t="s">
        <v>466</v>
      </c>
      <c r="D140" s="262"/>
      <c r="E140" s="262"/>
      <c r="F140" s="263"/>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12"/>
    </row>
    <row r="141" spans="1:44">
      <c r="A141" s="25"/>
      <c r="B141" s="25" t="str">
        <f>IF(COUNTIFS(薬剤副作用DB!A:A,"1",薬剤副作用DB!AC:AC,"*"&amp;C141&amp;"*")+COUNTIFS(薬剤副作用DB!A:A,"1",薬剤副作用DB!AD:AD,"*"&amp;C141&amp;"*")+COUNTIFS(薬剤副作用DB!A:A,"1",薬剤副作用DB!AE:AE,"*"&amp;C141&amp;"*")+COUNTIFS(薬剤副作用DB!A:A,"1",薬剤副作用DB!AF:AF,"*"&amp;C141&amp;"*")+COUNTIFS(薬剤副作用DB!A:A,"1",薬剤副作用DB!AG:AG,"*"&amp;C141&amp;"*")+COUNTIFS(薬剤副作用DB!A:A,"1",薬剤副作用DB!AH:AH,"*"&amp;C141&amp;"*")+COUNTIFS(薬剤副作用DB!A:A,"1",薬剤副作用DB!AI:AI,"*"&amp;C141&amp;"*")+COUNTIFS(薬剤副作用DB!A:A,"1",薬剤副作用DB!AJ:AJ,"*"&amp;C141&amp;"*")+COUNTIFS(薬剤副作用DB!A:A,"1",薬剤副作用DB!AK:AK,"*"&amp;C141&amp;"*")+COUNTIFS(薬剤副作用DB!A:A,"1",薬剤副作用DB!AL:AL,"*"&amp;C141&amp;"*")+COUNTIFS(薬剤副作用DB!A:A,"1",薬剤副作用DB!AM:AM,"*"&amp;C141&amp;"*")+COUNTIFS(薬剤副作用DB!A:A,"1",薬剤副作用DB!AN:AN,"*"&amp;C141&amp;"*"),"〇","-")</f>
        <v>-</v>
      </c>
      <c r="C141" s="261" t="s">
        <v>20</v>
      </c>
      <c r="D141" s="262"/>
      <c r="E141" s="262"/>
      <c r="F141" s="263"/>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12"/>
    </row>
    <row r="142" spans="1:44">
      <c r="A142" s="25"/>
      <c r="B142" s="25" t="str">
        <f>IF(COUNTIFS(薬剤副作用DB!A:A,"1",薬剤副作用DB!AC:AC,"*"&amp;C142&amp;"*")+COUNTIFS(薬剤副作用DB!A:A,"1",薬剤副作用DB!AD:AD,"*"&amp;C142&amp;"*")+COUNTIFS(薬剤副作用DB!A:A,"1",薬剤副作用DB!AE:AE,"*"&amp;C142&amp;"*")+COUNTIFS(薬剤副作用DB!A:A,"1",薬剤副作用DB!AF:AF,"*"&amp;C142&amp;"*")+COUNTIFS(薬剤副作用DB!A:A,"1",薬剤副作用DB!AG:AG,"*"&amp;C142&amp;"*")+COUNTIFS(薬剤副作用DB!A:A,"1",薬剤副作用DB!AH:AH,"*"&amp;C142&amp;"*")+COUNTIFS(薬剤副作用DB!A:A,"1",薬剤副作用DB!AI:AI,"*"&amp;C142&amp;"*")+COUNTIFS(薬剤副作用DB!A:A,"1",薬剤副作用DB!AJ:AJ,"*"&amp;C142&amp;"*")+COUNTIFS(薬剤副作用DB!A:A,"1",薬剤副作用DB!AK:AK,"*"&amp;C142&amp;"*")+COUNTIFS(薬剤副作用DB!A:A,"1",薬剤副作用DB!AL:AL,"*"&amp;C142&amp;"*")+COUNTIFS(薬剤副作用DB!A:A,"1",薬剤副作用DB!AM:AM,"*"&amp;C142&amp;"*")+COUNTIFS(薬剤副作用DB!A:A,"1",薬剤副作用DB!AN:AN,"*"&amp;C142&amp;"*"),"〇","-")</f>
        <v>-</v>
      </c>
      <c r="C142" s="261" t="s">
        <v>21</v>
      </c>
      <c r="D142" s="262"/>
      <c r="E142" s="262"/>
      <c r="F142" s="263"/>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12"/>
    </row>
    <row r="143" spans="1:44">
      <c r="A143" s="25"/>
      <c r="B143" s="25" t="str">
        <f>IF(COUNTIFS(薬剤副作用DB!A:A,"1",薬剤副作用DB!AC:AC,"*"&amp;C143&amp;"*")+COUNTIFS(薬剤副作用DB!A:A,"1",薬剤副作用DB!AD:AD,"*"&amp;C143&amp;"*")+COUNTIFS(薬剤副作用DB!A:A,"1",薬剤副作用DB!AE:AE,"*"&amp;C143&amp;"*")+COUNTIFS(薬剤副作用DB!A:A,"1",薬剤副作用DB!AF:AF,"*"&amp;C143&amp;"*")+COUNTIFS(薬剤副作用DB!A:A,"1",薬剤副作用DB!AG:AG,"*"&amp;C143&amp;"*")+COUNTIFS(薬剤副作用DB!A:A,"1",薬剤副作用DB!AH:AH,"*"&amp;C143&amp;"*")+COUNTIFS(薬剤副作用DB!A:A,"1",薬剤副作用DB!AI:AI,"*"&amp;C143&amp;"*")+COUNTIFS(薬剤副作用DB!A:A,"1",薬剤副作用DB!AJ:AJ,"*"&amp;C143&amp;"*")+COUNTIFS(薬剤副作用DB!A:A,"1",薬剤副作用DB!AK:AK,"*"&amp;C143&amp;"*")+COUNTIFS(薬剤副作用DB!A:A,"1",薬剤副作用DB!AL:AL,"*"&amp;C143&amp;"*")+COUNTIFS(薬剤副作用DB!A:A,"1",薬剤副作用DB!AM:AM,"*"&amp;C143&amp;"*")+COUNTIFS(薬剤副作用DB!A:A,"1",薬剤副作用DB!AN:AN,"*"&amp;C143&amp;"*"),"〇","-")</f>
        <v>-</v>
      </c>
      <c r="C143" s="261" t="s">
        <v>24</v>
      </c>
      <c r="D143" s="262"/>
      <c r="E143" s="262"/>
      <c r="F143" s="263"/>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12"/>
    </row>
    <row r="144" spans="1:44">
      <c r="A144" s="25"/>
      <c r="B144" s="25" t="str">
        <f>IF(COUNTIFS(薬剤副作用DB!A:A,"1",薬剤副作用DB!AC:AC,"*"&amp;C144&amp;"*")+COUNTIFS(薬剤副作用DB!A:A,"1",薬剤副作用DB!AD:AD,"*"&amp;C144&amp;"*")+COUNTIFS(薬剤副作用DB!A:A,"1",薬剤副作用DB!AE:AE,"*"&amp;C144&amp;"*")+COUNTIFS(薬剤副作用DB!A:A,"1",薬剤副作用DB!AF:AF,"*"&amp;C144&amp;"*")+COUNTIFS(薬剤副作用DB!A:A,"1",薬剤副作用DB!AG:AG,"*"&amp;C144&amp;"*")+COUNTIFS(薬剤副作用DB!A:A,"1",薬剤副作用DB!AH:AH,"*"&amp;C144&amp;"*")+COUNTIFS(薬剤副作用DB!A:A,"1",薬剤副作用DB!AI:AI,"*"&amp;C144&amp;"*")+COUNTIFS(薬剤副作用DB!A:A,"1",薬剤副作用DB!AJ:AJ,"*"&amp;C144&amp;"*")+COUNTIFS(薬剤副作用DB!A:A,"1",薬剤副作用DB!AK:AK,"*"&amp;C144&amp;"*")+COUNTIFS(薬剤副作用DB!A:A,"1",薬剤副作用DB!AL:AL,"*"&amp;C144&amp;"*")+COUNTIFS(薬剤副作用DB!A:A,"1",薬剤副作用DB!AM:AM,"*"&amp;C144&amp;"*")+COUNTIFS(薬剤副作用DB!A:A,"1",薬剤副作用DB!AN:AN,"*"&amp;C144&amp;"*"),"〇","-")</f>
        <v>-</v>
      </c>
      <c r="C144" s="261" t="s">
        <v>22</v>
      </c>
      <c r="D144" s="262"/>
      <c r="E144" s="262"/>
      <c r="F144" s="263"/>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12"/>
    </row>
    <row r="145" spans="1:38">
      <c r="A145" s="25"/>
      <c r="B145" s="25" t="str">
        <f>IF(COUNTIFS(薬剤副作用DB!A:A,"1",薬剤副作用DB!AC:AC,"*"&amp;C145&amp;"*")+COUNTIFS(薬剤副作用DB!A:A,"1",薬剤副作用DB!AD:AD,"*"&amp;C145&amp;"*")+COUNTIFS(薬剤副作用DB!A:A,"1",薬剤副作用DB!AE:AE,"*"&amp;C145&amp;"*")+COUNTIFS(薬剤副作用DB!A:A,"1",薬剤副作用DB!AF:AF,"*"&amp;C145&amp;"*")+COUNTIFS(薬剤副作用DB!A:A,"1",薬剤副作用DB!AG:AG,"*"&amp;C145&amp;"*")+COUNTIFS(薬剤副作用DB!A:A,"1",薬剤副作用DB!AH:AH,"*"&amp;C145&amp;"*")+COUNTIFS(薬剤副作用DB!A:A,"1",薬剤副作用DB!AI:AI,"*"&amp;C145&amp;"*")+COUNTIFS(薬剤副作用DB!A:A,"1",薬剤副作用DB!AJ:AJ,"*"&amp;C145&amp;"*")+COUNTIFS(薬剤副作用DB!A:A,"1",薬剤副作用DB!AK:AK,"*"&amp;C145&amp;"*")+COUNTIFS(薬剤副作用DB!A:A,"1",薬剤副作用DB!AL:AL,"*"&amp;C145&amp;"*")+COUNTIFS(薬剤副作用DB!A:A,"1",薬剤副作用DB!AM:AM,"*"&amp;C145&amp;"*")+COUNTIFS(薬剤副作用DB!A:A,"1",薬剤副作用DB!AN:AN,"*"&amp;C145&amp;"*"),"〇","-")</f>
        <v>-</v>
      </c>
      <c r="C145" s="261" t="s">
        <v>23</v>
      </c>
      <c r="D145" s="262"/>
      <c r="E145" s="262"/>
      <c r="F145" s="263"/>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12"/>
    </row>
    <row r="146" spans="1:38">
      <c r="A146" s="25"/>
      <c r="B146" s="25" t="str">
        <f>IF(COUNTIFS(薬剤副作用DB!A:A,"1",薬剤副作用DB!AC:AC,"*"&amp;C146&amp;"*")+COUNTIFS(薬剤副作用DB!A:A,"1",薬剤副作用DB!AD:AD,"*"&amp;C146&amp;"*")+COUNTIFS(薬剤副作用DB!A:A,"1",薬剤副作用DB!AE:AE,"*"&amp;C146&amp;"*")+COUNTIFS(薬剤副作用DB!A:A,"1",薬剤副作用DB!AF:AF,"*"&amp;C146&amp;"*")+COUNTIFS(薬剤副作用DB!A:A,"1",薬剤副作用DB!AG:AG,"*"&amp;C146&amp;"*")+COUNTIFS(薬剤副作用DB!A:A,"1",薬剤副作用DB!AH:AH,"*"&amp;C146&amp;"*")+COUNTIFS(薬剤副作用DB!A:A,"1",薬剤副作用DB!AI:AI,"*"&amp;C146&amp;"*")+COUNTIFS(薬剤副作用DB!A:A,"1",薬剤副作用DB!AJ:AJ,"*"&amp;C146&amp;"*")+COUNTIFS(薬剤副作用DB!A:A,"1",薬剤副作用DB!AK:AK,"*"&amp;C146&amp;"*")+COUNTIFS(薬剤副作用DB!A:A,"1",薬剤副作用DB!AL:AL,"*"&amp;C146&amp;"*")+COUNTIFS(薬剤副作用DB!A:A,"1",薬剤副作用DB!AM:AM,"*"&amp;C146&amp;"*")+COUNTIFS(薬剤副作用DB!A:A,"1",薬剤副作用DB!AN:AN,"*"&amp;C146&amp;"*"),"〇","-")</f>
        <v>-</v>
      </c>
      <c r="C146" s="261" t="s">
        <v>607</v>
      </c>
      <c r="D146" s="262"/>
      <c r="E146" s="262"/>
      <c r="F146" s="263"/>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12"/>
    </row>
    <row r="147" spans="1:38">
      <c r="A147" s="25"/>
      <c r="B147" s="25" t="str">
        <f>IF(COUNTIFS(薬剤副作用DB!A:A,"1",薬剤副作用DB!AC:AC,"*"&amp;C147&amp;"*")+COUNTIFS(薬剤副作用DB!A:A,"1",薬剤副作用DB!AD:AD,"*"&amp;C147&amp;"*")+COUNTIFS(薬剤副作用DB!A:A,"1",薬剤副作用DB!AE:AE,"*"&amp;C147&amp;"*")+COUNTIFS(薬剤副作用DB!A:A,"1",薬剤副作用DB!AF:AF,"*"&amp;C147&amp;"*")+COUNTIFS(薬剤副作用DB!A:A,"1",薬剤副作用DB!AG:AG,"*"&amp;C147&amp;"*")+COUNTIFS(薬剤副作用DB!A:A,"1",薬剤副作用DB!AH:AH,"*"&amp;C147&amp;"*")+COUNTIFS(薬剤副作用DB!A:A,"1",薬剤副作用DB!AI:AI,"*"&amp;C147&amp;"*")+COUNTIFS(薬剤副作用DB!A:A,"1",薬剤副作用DB!AJ:AJ,"*"&amp;C147&amp;"*")+COUNTIFS(薬剤副作用DB!A:A,"1",薬剤副作用DB!AK:AK,"*"&amp;C147&amp;"*")+COUNTIFS(薬剤副作用DB!A:A,"1",薬剤副作用DB!AL:AL,"*"&amp;C147&amp;"*")+COUNTIFS(薬剤副作用DB!A:A,"1",薬剤副作用DB!AM:AM,"*"&amp;C147&amp;"*")+COUNTIFS(薬剤副作用DB!A:A,"1",薬剤副作用DB!AN:AN,"*"&amp;C147&amp;"*"),"〇","-")</f>
        <v>-</v>
      </c>
      <c r="C147" s="261" t="s">
        <v>25</v>
      </c>
      <c r="D147" s="262"/>
      <c r="E147" s="262"/>
      <c r="F147" s="263"/>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12"/>
    </row>
    <row r="148" spans="1:38">
      <c r="A148" s="25"/>
      <c r="B148" s="25" t="str">
        <f>IF(COUNTIFS(薬剤副作用DB!A:A,"1",薬剤副作用DB!AC:AC,"*"&amp;C148&amp;"*")+COUNTIFS(薬剤副作用DB!A:A,"1",薬剤副作用DB!AD:AD,"*"&amp;C148&amp;"*")+COUNTIFS(薬剤副作用DB!A:A,"1",薬剤副作用DB!AE:AE,"*"&amp;C148&amp;"*")+COUNTIFS(薬剤副作用DB!A:A,"1",薬剤副作用DB!AF:AF,"*"&amp;C148&amp;"*")+COUNTIFS(薬剤副作用DB!A:A,"1",薬剤副作用DB!AG:AG,"*"&amp;C148&amp;"*")+COUNTIFS(薬剤副作用DB!A:A,"1",薬剤副作用DB!AH:AH,"*"&amp;C148&amp;"*")+COUNTIFS(薬剤副作用DB!A:A,"1",薬剤副作用DB!AI:AI,"*"&amp;C148&amp;"*")+COUNTIFS(薬剤副作用DB!A:A,"1",薬剤副作用DB!AJ:AJ,"*"&amp;C148&amp;"*")+COUNTIFS(薬剤副作用DB!A:A,"1",薬剤副作用DB!AK:AK,"*"&amp;C148&amp;"*")+COUNTIFS(薬剤副作用DB!A:A,"1",薬剤副作用DB!AL:AL,"*"&amp;C148&amp;"*")+COUNTIFS(薬剤副作用DB!A:A,"1",薬剤副作用DB!AM:AM,"*"&amp;C148&amp;"*")+COUNTIFS(薬剤副作用DB!A:A,"1",薬剤副作用DB!AN:AN,"*"&amp;C148&amp;"*"),"〇","-")</f>
        <v>-</v>
      </c>
      <c r="C148" s="261" t="s">
        <v>35</v>
      </c>
      <c r="D148" s="262"/>
      <c r="E148" s="262"/>
      <c r="F148" s="263"/>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12"/>
    </row>
    <row r="149" spans="1:38">
      <c r="A149" s="25"/>
      <c r="B149" s="25" t="str">
        <f>IF(COUNTIFS(薬剤副作用DB!A:A,"1",薬剤副作用DB!AC:AC,"*"&amp;C149&amp;"*")+COUNTIFS(薬剤副作用DB!A:A,"1",薬剤副作用DB!AD:AD,"*"&amp;C149&amp;"*")+COUNTIFS(薬剤副作用DB!A:A,"1",薬剤副作用DB!AE:AE,"*"&amp;C149&amp;"*")+COUNTIFS(薬剤副作用DB!A:A,"1",薬剤副作用DB!AF:AF,"*"&amp;C149&amp;"*")+COUNTIFS(薬剤副作用DB!A:A,"1",薬剤副作用DB!AG:AG,"*"&amp;C149&amp;"*")+COUNTIFS(薬剤副作用DB!A:A,"1",薬剤副作用DB!AH:AH,"*"&amp;C149&amp;"*")+COUNTIFS(薬剤副作用DB!A:A,"1",薬剤副作用DB!AI:AI,"*"&amp;C149&amp;"*")+COUNTIFS(薬剤副作用DB!A:A,"1",薬剤副作用DB!AJ:AJ,"*"&amp;C149&amp;"*")+COUNTIFS(薬剤副作用DB!A:A,"1",薬剤副作用DB!AK:AK,"*"&amp;C149&amp;"*")+COUNTIFS(薬剤副作用DB!A:A,"1",薬剤副作用DB!AL:AL,"*"&amp;C149&amp;"*")+COUNTIFS(薬剤副作用DB!A:A,"1",薬剤副作用DB!AM:AM,"*"&amp;C149&amp;"*")+COUNTIFS(薬剤副作用DB!A:A,"1",薬剤副作用DB!AN:AN,"*"&amp;C149&amp;"*"),"〇","-")</f>
        <v>-</v>
      </c>
      <c r="C149" s="261" t="s">
        <v>643</v>
      </c>
      <c r="D149" s="262"/>
      <c r="E149" s="262"/>
      <c r="F149" s="263"/>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12"/>
    </row>
    <row r="150" spans="1:38">
      <c r="A150" s="25"/>
      <c r="B150" s="25" t="str">
        <f>IF(COUNTIFS(薬剤副作用DB!A:A,"1",薬剤副作用DB!AC:AC,"*"&amp;C150&amp;"*")+COUNTIFS(薬剤副作用DB!A:A,"1",薬剤副作用DB!AD:AD,"*"&amp;C150&amp;"*")+COUNTIFS(薬剤副作用DB!A:A,"1",薬剤副作用DB!AE:AE,"*"&amp;C150&amp;"*")+COUNTIFS(薬剤副作用DB!A:A,"1",薬剤副作用DB!AF:AF,"*"&amp;C150&amp;"*")+COUNTIFS(薬剤副作用DB!A:A,"1",薬剤副作用DB!AG:AG,"*"&amp;C150&amp;"*")+COUNTIFS(薬剤副作用DB!A:A,"1",薬剤副作用DB!AH:AH,"*"&amp;C150&amp;"*")+COUNTIFS(薬剤副作用DB!A:A,"1",薬剤副作用DB!AI:AI,"*"&amp;C150&amp;"*")+COUNTIFS(薬剤副作用DB!A:A,"1",薬剤副作用DB!AJ:AJ,"*"&amp;C150&amp;"*")+COUNTIFS(薬剤副作用DB!A:A,"1",薬剤副作用DB!AK:AK,"*"&amp;C150&amp;"*")+COUNTIFS(薬剤副作用DB!A:A,"1",薬剤副作用DB!AL:AL,"*"&amp;C150&amp;"*")+COUNTIFS(薬剤副作用DB!A:A,"1",薬剤副作用DB!AM:AM,"*"&amp;C150&amp;"*")+COUNTIFS(薬剤副作用DB!A:A,"1",薬剤副作用DB!AN:AN,"*"&amp;C150&amp;"*"),"〇","-")</f>
        <v>-</v>
      </c>
      <c r="C150" s="261" t="s">
        <v>615</v>
      </c>
      <c r="D150" s="262"/>
      <c r="E150" s="262"/>
      <c r="F150" s="263"/>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12"/>
    </row>
    <row r="151" spans="1:38">
      <c r="A151" s="25"/>
      <c r="B151" s="25" t="str">
        <f>IF(COUNTIFS(薬剤副作用DB!A:A,"1",薬剤副作用DB!AC:AC,"*"&amp;C151&amp;"*")+COUNTIFS(薬剤副作用DB!A:A,"1",薬剤副作用DB!AD:AD,"*"&amp;C151&amp;"*")+COUNTIFS(薬剤副作用DB!A:A,"1",薬剤副作用DB!AE:AE,"*"&amp;C151&amp;"*")+COUNTIFS(薬剤副作用DB!A:A,"1",薬剤副作用DB!AF:AF,"*"&amp;C151&amp;"*")+COUNTIFS(薬剤副作用DB!A:A,"1",薬剤副作用DB!AG:AG,"*"&amp;C151&amp;"*")+COUNTIFS(薬剤副作用DB!A:A,"1",薬剤副作用DB!AH:AH,"*"&amp;C151&amp;"*")+COUNTIFS(薬剤副作用DB!A:A,"1",薬剤副作用DB!AI:AI,"*"&amp;C151&amp;"*")+COUNTIFS(薬剤副作用DB!A:A,"1",薬剤副作用DB!AJ:AJ,"*"&amp;C151&amp;"*")+COUNTIFS(薬剤副作用DB!A:A,"1",薬剤副作用DB!AK:AK,"*"&amp;C151&amp;"*")+COUNTIFS(薬剤副作用DB!A:A,"1",薬剤副作用DB!AL:AL,"*"&amp;C151&amp;"*")+COUNTIFS(薬剤副作用DB!A:A,"1",薬剤副作用DB!AM:AM,"*"&amp;C151&amp;"*")+COUNTIFS(薬剤副作用DB!A:A,"1",薬剤副作用DB!AN:AN,"*"&amp;C151&amp;"*"),"〇","-")</f>
        <v>-</v>
      </c>
      <c r="C151" s="261" t="s">
        <v>230</v>
      </c>
      <c r="D151" s="262"/>
      <c r="E151" s="262"/>
      <c r="F151" s="263"/>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12"/>
    </row>
    <row r="152" spans="1:38">
      <c r="A152" s="25"/>
      <c r="B152" s="25" t="str">
        <f>IF(COUNTIFS(薬剤副作用DB!A:A,"1",薬剤副作用DB!AC:AC,"*"&amp;C152&amp;"*")+COUNTIFS(薬剤副作用DB!A:A,"1",薬剤副作用DB!AD:AD,"*"&amp;C152&amp;"*")+COUNTIFS(薬剤副作用DB!A:A,"1",薬剤副作用DB!AE:AE,"*"&amp;C152&amp;"*")+COUNTIFS(薬剤副作用DB!A:A,"1",薬剤副作用DB!AF:AF,"*"&amp;C152&amp;"*")+COUNTIFS(薬剤副作用DB!A:A,"1",薬剤副作用DB!AG:AG,"*"&amp;C152&amp;"*")+COUNTIFS(薬剤副作用DB!A:A,"1",薬剤副作用DB!AH:AH,"*"&amp;C152&amp;"*")+COUNTIFS(薬剤副作用DB!A:A,"1",薬剤副作用DB!AI:AI,"*"&amp;C152&amp;"*")+COUNTIFS(薬剤副作用DB!A:A,"1",薬剤副作用DB!AJ:AJ,"*"&amp;C152&amp;"*")+COUNTIFS(薬剤副作用DB!A:A,"1",薬剤副作用DB!AK:AK,"*"&amp;C152&amp;"*")+COUNTIFS(薬剤副作用DB!A:A,"1",薬剤副作用DB!AL:AL,"*"&amp;C152&amp;"*")+COUNTIFS(薬剤副作用DB!A:A,"1",薬剤副作用DB!AM:AM,"*"&amp;C152&amp;"*")+COUNTIFS(薬剤副作用DB!A:A,"1",薬剤副作用DB!AN:AN,"*"&amp;C152&amp;"*"),"〇","-")</f>
        <v>-</v>
      </c>
      <c r="C152" s="261" t="s">
        <v>684</v>
      </c>
      <c r="D152" s="262"/>
      <c r="E152" s="262"/>
      <c r="F152" s="263"/>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12"/>
    </row>
    <row r="153" spans="1:38">
      <c r="A153" s="25"/>
      <c r="B153" s="25" t="str">
        <f>IF(COUNTIFS(薬剤副作用DB!A:A,"1",薬剤副作用DB!AC:AC,"*"&amp;C153&amp;"*")+COUNTIFS(薬剤副作用DB!A:A,"1",薬剤副作用DB!AD:AD,"*"&amp;C153&amp;"*")+COUNTIFS(薬剤副作用DB!A:A,"1",薬剤副作用DB!AE:AE,"*"&amp;C153&amp;"*")+COUNTIFS(薬剤副作用DB!A:A,"1",薬剤副作用DB!AF:AF,"*"&amp;C153&amp;"*")+COUNTIFS(薬剤副作用DB!A:A,"1",薬剤副作用DB!AG:AG,"*"&amp;C153&amp;"*")+COUNTIFS(薬剤副作用DB!A:A,"1",薬剤副作用DB!AH:AH,"*"&amp;C153&amp;"*")+COUNTIFS(薬剤副作用DB!A:A,"1",薬剤副作用DB!AI:AI,"*"&amp;C153&amp;"*")+COUNTIFS(薬剤副作用DB!A:A,"1",薬剤副作用DB!AJ:AJ,"*"&amp;C153&amp;"*")+COUNTIFS(薬剤副作用DB!A:A,"1",薬剤副作用DB!AK:AK,"*"&amp;C153&amp;"*")+COUNTIFS(薬剤副作用DB!A:A,"1",薬剤副作用DB!AL:AL,"*"&amp;C153&amp;"*")+COUNTIFS(薬剤副作用DB!A:A,"1",薬剤副作用DB!AM:AM,"*"&amp;C153&amp;"*")+COUNTIFS(薬剤副作用DB!A:A,"1",薬剤副作用DB!AN:AN,"*"&amp;C153&amp;"*"),"〇","-")</f>
        <v>-</v>
      </c>
      <c r="C153" s="261" t="s">
        <v>614</v>
      </c>
      <c r="D153" s="262"/>
      <c r="E153" s="262"/>
      <c r="F153" s="263"/>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12"/>
    </row>
    <row r="154" spans="1:38">
      <c r="A154" s="25"/>
      <c r="B154" s="25" t="str">
        <f>IF(COUNTIFS(薬剤副作用DB!A:A,"1",薬剤副作用DB!AC:AC,"*"&amp;C154&amp;"*")+COUNTIFS(薬剤副作用DB!A:A,"1",薬剤副作用DB!AD:AD,"*"&amp;C154&amp;"*")+COUNTIFS(薬剤副作用DB!A:A,"1",薬剤副作用DB!AE:AE,"*"&amp;C154&amp;"*")+COUNTIFS(薬剤副作用DB!A:A,"1",薬剤副作用DB!AF:AF,"*"&amp;C154&amp;"*")+COUNTIFS(薬剤副作用DB!A:A,"1",薬剤副作用DB!AG:AG,"*"&amp;C154&amp;"*")+COUNTIFS(薬剤副作用DB!A:A,"1",薬剤副作用DB!AH:AH,"*"&amp;C154&amp;"*")+COUNTIFS(薬剤副作用DB!A:A,"1",薬剤副作用DB!AI:AI,"*"&amp;C154&amp;"*")+COUNTIFS(薬剤副作用DB!A:A,"1",薬剤副作用DB!AJ:AJ,"*"&amp;C154&amp;"*")+COUNTIFS(薬剤副作用DB!A:A,"1",薬剤副作用DB!AK:AK,"*"&amp;C154&amp;"*")+COUNTIFS(薬剤副作用DB!A:A,"1",薬剤副作用DB!AL:AL,"*"&amp;C154&amp;"*")+COUNTIFS(薬剤副作用DB!A:A,"1",薬剤副作用DB!AM:AM,"*"&amp;C154&amp;"*")+COUNTIFS(薬剤副作用DB!A:A,"1",薬剤副作用DB!AN:AN,"*"&amp;C154&amp;"*"),"〇","-")</f>
        <v>-</v>
      </c>
      <c r="C154" s="261" t="s">
        <v>36</v>
      </c>
      <c r="D154" s="262"/>
      <c r="E154" s="262"/>
      <c r="F154" s="263"/>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12"/>
    </row>
    <row r="155" spans="1:38">
      <c r="A155" s="25"/>
      <c r="B155" s="25" t="str">
        <f>IF(COUNTIFS(薬剤副作用DB!A:A,"1",薬剤副作用DB!AC:AC,"*"&amp;C155&amp;"*")+COUNTIFS(薬剤副作用DB!A:A,"1",薬剤副作用DB!AD:AD,"*"&amp;C155&amp;"*")+COUNTIFS(薬剤副作用DB!A:A,"1",薬剤副作用DB!AE:AE,"*"&amp;C155&amp;"*")+COUNTIFS(薬剤副作用DB!A:A,"1",薬剤副作用DB!AF:AF,"*"&amp;C155&amp;"*")+COUNTIFS(薬剤副作用DB!A:A,"1",薬剤副作用DB!AG:AG,"*"&amp;C155&amp;"*")+COUNTIFS(薬剤副作用DB!A:A,"1",薬剤副作用DB!AH:AH,"*"&amp;C155&amp;"*")+COUNTIFS(薬剤副作用DB!A:A,"1",薬剤副作用DB!AI:AI,"*"&amp;C155&amp;"*")+COUNTIFS(薬剤副作用DB!A:A,"1",薬剤副作用DB!AJ:AJ,"*"&amp;C155&amp;"*")+COUNTIFS(薬剤副作用DB!A:A,"1",薬剤副作用DB!AK:AK,"*"&amp;C155&amp;"*")+COUNTIFS(薬剤副作用DB!A:A,"1",薬剤副作用DB!AL:AL,"*"&amp;C155&amp;"*")+COUNTIFS(薬剤副作用DB!A:A,"1",薬剤副作用DB!AM:AM,"*"&amp;C155&amp;"*")+COUNTIFS(薬剤副作用DB!A:A,"1",薬剤副作用DB!AN:AN,"*"&amp;C155&amp;"*"),"〇","-")</f>
        <v>-</v>
      </c>
      <c r="C155" s="261" t="s">
        <v>39</v>
      </c>
      <c r="D155" s="262"/>
      <c r="E155" s="262"/>
      <c r="F155" s="263"/>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12"/>
    </row>
    <row r="156" spans="1:38">
      <c r="A156" s="25"/>
      <c r="B156" s="25" t="str">
        <f>IF(COUNTIFS(薬剤副作用DB!A:A,"1",薬剤副作用DB!AC:AC,"*"&amp;C156&amp;"*")+COUNTIFS(薬剤副作用DB!A:A,"1",薬剤副作用DB!AD:AD,"*"&amp;C156&amp;"*")+COUNTIFS(薬剤副作用DB!A:A,"1",薬剤副作用DB!AE:AE,"*"&amp;C156&amp;"*")+COUNTIFS(薬剤副作用DB!A:A,"1",薬剤副作用DB!AF:AF,"*"&amp;C156&amp;"*")+COUNTIFS(薬剤副作用DB!A:A,"1",薬剤副作用DB!AG:AG,"*"&amp;C156&amp;"*")+COUNTIFS(薬剤副作用DB!A:A,"1",薬剤副作用DB!AH:AH,"*"&amp;C156&amp;"*")+COUNTIFS(薬剤副作用DB!A:A,"1",薬剤副作用DB!AI:AI,"*"&amp;C156&amp;"*")+COUNTIFS(薬剤副作用DB!A:A,"1",薬剤副作用DB!AJ:AJ,"*"&amp;C156&amp;"*")+COUNTIFS(薬剤副作用DB!A:A,"1",薬剤副作用DB!AK:AK,"*"&amp;C156&amp;"*")+COUNTIFS(薬剤副作用DB!A:A,"1",薬剤副作用DB!AL:AL,"*"&amp;C156&amp;"*")+COUNTIFS(薬剤副作用DB!A:A,"1",薬剤副作用DB!AM:AM,"*"&amp;C156&amp;"*")+COUNTIFS(薬剤副作用DB!A:A,"1",薬剤副作用DB!AN:AN,"*"&amp;C156&amp;"*"),"〇","-")</f>
        <v>-</v>
      </c>
      <c r="C156" s="261" t="s">
        <v>464</v>
      </c>
      <c r="D156" s="262"/>
      <c r="E156" s="262"/>
      <c r="F156" s="263"/>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12"/>
    </row>
    <row r="157" spans="1:38">
      <c r="A157" s="25"/>
      <c r="B157" s="25" t="str">
        <f>IF(COUNTIFS(薬剤副作用DB!A:A,"1",薬剤副作用DB!AC:AC,"*"&amp;C157&amp;"*")+COUNTIFS(薬剤副作用DB!A:A,"1",薬剤副作用DB!AD:AD,"*"&amp;C157&amp;"*")+COUNTIFS(薬剤副作用DB!A:A,"1",薬剤副作用DB!AE:AE,"*"&amp;C157&amp;"*")+COUNTIFS(薬剤副作用DB!A:A,"1",薬剤副作用DB!AF:AF,"*"&amp;C157&amp;"*")+COUNTIFS(薬剤副作用DB!A:A,"1",薬剤副作用DB!AG:AG,"*"&amp;C157&amp;"*")+COUNTIFS(薬剤副作用DB!A:A,"1",薬剤副作用DB!AH:AH,"*"&amp;C157&amp;"*")+COUNTIFS(薬剤副作用DB!A:A,"1",薬剤副作用DB!AI:AI,"*"&amp;C157&amp;"*")+COUNTIFS(薬剤副作用DB!A:A,"1",薬剤副作用DB!AJ:AJ,"*"&amp;C157&amp;"*")+COUNTIFS(薬剤副作用DB!A:A,"1",薬剤副作用DB!AK:AK,"*"&amp;C157&amp;"*")+COUNTIFS(薬剤副作用DB!A:A,"1",薬剤副作用DB!AL:AL,"*"&amp;C157&amp;"*")+COUNTIFS(薬剤副作用DB!A:A,"1",薬剤副作用DB!AM:AM,"*"&amp;C157&amp;"*")+COUNTIFS(薬剤副作用DB!A:A,"1",薬剤副作用DB!AN:AN,"*"&amp;C157&amp;"*"),"〇","-")</f>
        <v>-</v>
      </c>
      <c r="C157" s="261" t="s">
        <v>620</v>
      </c>
      <c r="D157" s="262"/>
      <c r="E157" s="262"/>
      <c r="F157" s="263"/>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12"/>
    </row>
    <row r="158" spans="1:38">
      <c r="A158" s="25"/>
      <c r="B158" s="25" t="str">
        <f>IF(COUNTIFS(薬剤副作用DB!A:A,"1",薬剤副作用DB!AC:AC,"*"&amp;C158&amp;"*")+COUNTIFS(薬剤副作用DB!A:A,"1",薬剤副作用DB!AD:AD,"*"&amp;C158&amp;"*")+COUNTIFS(薬剤副作用DB!A:A,"1",薬剤副作用DB!AE:AE,"*"&amp;C158&amp;"*")+COUNTIFS(薬剤副作用DB!A:A,"1",薬剤副作用DB!AF:AF,"*"&amp;C158&amp;"*")+COUNTIFS(薬剤副作用DB!A:A,"1",薬剤副作用DB!AG:AG,"*"&amp;C158&amp;"*")+COUNTIFS(薬剤副作用DB!A:A,"1",薬剤副作用DB!AH:AH,"*"&amp;C158&amp;"*")+COUNTIFS(薬剤副作用DB!A:A,"1",薬剤副作用DB!AI:AI,"*"&amp;C158&amp;"*")+COUNTIFS(薬剤副作用DB!A:A,"1",薬剤副作用DB!AJ:AJ,"*"&amp;C158&amp;"*")+COUNTIFS(薬剤副作用DB!A:A,"1",薬剤副作用DB!AK:AK,"*"&amp;C158&amp;"*")+COUNTIFS(薬剤副作用DB!A:A,"1",薬剤副作用DB!AL:AL,"*"&amp;C158&amp;"*")+COUNTIFS(薬剤副作用DB!A:A,"1",薬剤副作用DB!AM:AM,"*"&amp;C158&amp;"*")+COUNTIFS(薬剤副作用DB!A:A,"1",薬剤副作用DB!AN:AN,"*"&amp;C158&amp;"*"),"〇","-")</f>
        <v>-</v>
      </c>
      <c r="C158" s="261" t="s">
        <v>42</v>
      </c>
      <c r="D158" s="262"/>
      <c r="E158" s="262"/>
      <c r="F158" s="263"/>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12"/>
    </row>
    <row r="159" spans="1:38">
      <c r="A159" s="25"/>
      <c r="B159" s="25" t="str">
        <f>IF(COUNTIFS(薬剤副作用DB!A:A,"1",薬剤副作用DB!AC:AC,"*"&amp;C159&amp;"*")+COUNTIFS(薬剤副作用DB!A:A,"1",薬剤副作用DB!AD:AD,"*"&amp;C159&amp;"*")+COUNTIFS(薬剤副作用DB!A:A,"1",薬剤副作用DB!AE:AE,"*"&amp;C159&amp;"*")+COUNTIFS(薬剤副作用DB!A:A,"1",薬剤副作用DB!AF:AF,"*"&amp;C159&amp;"*")+COUNTIFS(薬剤副作用DB!A:A,"1",薬剤副作用DB!AG:AG,"*"&amp;C159&amp;"*")+COUNTIFS(薬剤副作用DB!A:A,"1",薬剤副作用DB!AH:AH,"*"&amp;C159&amp;"*")+COUNTIFS(薬剤副作用DB!A:A,"1",薬剤副作用DB!AI:AI,"*"&amp;C159&amp;"*")+COUNTIFS(薬剤副作用DB!A:A,"1",薬剤副作用DB!AJ:AJ,"*"&amp;C159&amp;"*")+COUNTIFS(薬剤副作用DB!A:A,"1",薬剤副作用DB!AK:AK,"*"&amp;C159&amp;"*")+COUNTIFS(薬剤副作用DB!A:A,"1",薬剤副作用DB!AL:AL,"*"&amp;C159&amp;"*")+COUNTIFS(薬剤副作用DB!A:A,"1",薬剤副作用DB!AM:AM,"*"&amp;C159&amp;"*")+COUNTIFS(薬剤副作用DB!A:A,"1",薬剤副作用DB!AN:AN,"*"&amp;C159&amp;"*"),"〇","-")</f>
        <v>-</v>
      </c>
      <c r="C159" s="261" t="s">
        <v>40</v>
      </c>
      <c r="D159" s="262"/>
      <c r="E159" s="262"/>
      <c r="F159" s="263"/>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12"/>
    </row>
    <row r="160" spans="1:38">
      <c r="A160" s="25"/>
      <c r="B160" s="25" t="str">
        <f>IF(COUNTIFS(薬剤副作用DB!A:A,"1",薬剤副作用DB!AC:AC,"*"&amp;C160&amp;"*")+COUNTIFS(薬剤副作用DB!A:A,"1",薬剤副作用DB!AD:AD,"*"&amp;C160&amp;"*")+COUNTIFS(薬剤副作用DB!A:A,"1",薬剤副作用DB!AE:AE,"*"&amp;C160&amp;"*")+COUNTIFS(薬剤副作用DB!A:A,"1",薬剤副作用DB!AF:AF,"*"&amp;C160&amp;"*")+COUNTIFS(薬剤副作用DB!A:A,"1",薬剤副作用DB!AG:AG,"*"&amp;C160&amp;"*")+COUNTIFS(薬剤副作用DB!A:A,"1",薬剤副作用DB!AH:AH,"*"&amp;C160&amp;"*")+COUNTIFS(薬剤副作用DB!A:A,"1",薬剤副作用DB!AI:AI,"*"&amp;C160&amp;"*")+COUNTIFS(薬剤副作用DB!A:A,"1",薬剤副作用DB!AJ:AJ,"*"&amp;C160&amp;"*")+COUNTIFS(薬剤副作用DB!A:A,"1",薬剤副作用DB!AK:AK,"*"&amp;C160&amp;"*")+COUNTIFS(薬剤副作用DB!A:A,"1",薬剤副作用DB!AL:AL,"*"&amp;C160&amp;"*")+COUNTIFS(薬剤副作用DB!A:A,"1",薬剤副作用DB!AM:AM,"*"&amp;C160&amp;"*")+COUNTIFS(薬剤副作用DB!A:A,"1",薬剤副作用DB!AN:AN,"*"&amp;C160&amp;"*"),"〇","-")</f>
        <v>-</v>
      </c>
      <c r="C160" s="261" t="s">
        <v>509</v>
      </c>
      <c r="D160" s="262"/>
      <c r="E160" s="262"/>
      <c r="F160" s="263"/>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12"/>
    </row>
    <row r="161" spans="1:38">
      <c r="A161" s="25"/>
      <c r="B161" s="25" t="str">
        <f>IF(COUNTIFS(薬剤副作用DB!A:A,"1",薬剤副作用DB!AC:AC,"*"&amp;C161&amp;"*")+COUNTIFS(薬剤副作用DB!A:A,"1",薬剤副作用DB!AD:AD,"*"&amp;C161&amp;"*")+COUNTIFS(薬剤副作用DB!A:A,"1",薬剤副作用DB!AE:AE,"*"&amp;C161&amp;"*")+COUNTIFS(薬剤副作用DB!A:A,"1",薬剤副作用DB!AF:AF,"*"&amp;C161&amp;"*")+COUNTIFS(薬剤副作用DB!A:A,"1",薬剤副作用DB!AG:AG,"*"&amp;C161&amp;"*")+COUNTIFS(薬剤副作用DB!A:A,"1",薬剤副作用DB!AH:AH,"*"&amp;C161&amp;"*")+COUNTIFS(薬剤副作用DB!A:A,"1",薬剤副作用DB!AI:AI,"*"&amp;C161&amp;"*")+COUNTIFS(薬剤副作用DB!A:A,"1",薬剤副作用DB!AJ:AJ,"*"&amp;C161&amp;"*")+COUNTIFS(薬剤副作用DB!A:A,"1",薬剤副作用DB!AK:AK,"*"&amp;C161&amp;"*")+COUNTIFS(薬剤副作用DB!A:A,"1",薬剤副作用DB!AL:AL,"*"&amp;C161&amp;"*")+COUNTIFS(薬剤副作用DB!A:A,"1",薬剤副作用DB!AM:AM,"*"&amp;C161&amp;"*")+COUNTIFS(薬剤副作用DB!A:A,"1",薬剤副作用DB!AN:AN,"*"&amp;C161&amp;"*"),"〇","-")</f>
        <v>-</v>
      </c>
      <c r="C161" s="261" t="s">
        <v>41</v>
      </c>
      <c r="D161" s="262"/>
      <c r="E161" s="262"/>
      <c r="F161" s="263"/>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12"/>
    </row>
    <row r="162" spans="1:38">
      <c r="A162" s="25"/>
      <c r="B162" s="25" t="str">
        <f>IF(COUNTIFS(薬剤副作用DB!A:A,"1",薬剤副作用DB!AC:AC,"*"&amp;C162&amp;"*")+COUNTIFS(薬剤副作用DB!A:A,"1",薬剤副作用DB!AD:AD,"*"&amp;C162&amp;"*")+COUNTIFS(薬剤副作用DB!A:A,"1",薬剤副作用DB!AE:AE,"*"&amp;C162&amp;"*")+COUNTIFS(薬剤副作用DB!A:A,"1",薬剤副作用DB!AF:AF,"*"&amp;C162&amp;"*")+COUNTIFS(薬剤副作用DB!A:A,"1",薬剤副作用DB!AG:AG,"*"&amp;C162&amp;"*")+COUNTIFS(薬剤副作用DB!A:A,"1",薬剤副作用DB!AH:AH,"*"&amp;C162&amp;"*")+COUNTIFS(薬剤副作用DB!A:A,"1",薬剤副作用DB!AI:AI,"*"&amp;C162&amp;"*")+COUNTIFS(薬剤副作用DB!A:A,"1",薬剤副作用DB!AJ:AJ,"*"&amp;C162&amp;"*")+COUNTIFS(薬剤副作用DB!A:A,"1",薬剤副作用DB!AK:AK,"*"&amp;C162&amp;"*")+COUNTIFS(薬剤副作用DB!A:A,"1",薬剤副作用DB!AL:AL,"*"&amp;C162&amp;"*")+COUNTIFS(薬剤副作用DB!A:A,"1",薬剤副作用DB!AM:AM,"*"&amp;C162&amp;"*")+COUNTIFS(薬剤副作用DB!A:A,"1",薬剤副作用DB!AN:AN,"*"&amp;C162&amp;"*"),"〇","-")</f>
        <v>-</v>
      </c>
      <c r="C162" s="261" t="s">
        <v>625</v>
      </c>
      <c r="D162" s="262"/>
      <c r="E162" s="262"/>
      <c r="F162" s="263"/>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12"/>
    </row>
    <row r="163" spans="1:38">
      <c r="A163" s="25"/>
      <c r="B163" s="25" t="str">
        <f>IF(COUNTIFS(薬剤副作用DB!A:A,"1",薬剤副作用DB!AC:AC,"*"&amp;C163&amp;"*")+COUNTIFS(薬剤副作用DB!A:A,"1",薬剤副作用DB!AD:AD,"*"&amp;C163&amp;"*")+COUNTIFS(薬剤副作用DB!A:A,"1",薬剤副作用DB!AE:AE,"*"&amp;C163&amp;"*")+COUNTIFS(薬剤副作用DB!A:A,"1",薬剤副作用DB!AF:AF,"*"&amp;C163&amp;"*")+COUNTIFS(薬剤副作用DB!A:A,"1",薬剤副作用DB!AG:AG,"*"&amp;C163&amp;"*")+COUNTIFS(薬剤副作用DB!A:A,"1",薬剤副作用DB!AH:AH,"*"&amp;C163&amp;"*")+COUNTIFS(薬剤副作用DB!A:A,"1",薬剤副作用DB!AI:AI,"*"&amp;C163&amp;"*")+COUNTIFS(薬剤副作用DB!A:A,"1",薬剤副作用DB!AJ:AJ,"*"&amp;C163&amp;"*")+COUNTIFS(薬剤副作用DB!A:A,"1",薬剤副作用DB!AK:AK,"*"&amp;C163&amp;"*")+COUNTIFS(薬剤副作用DB!A:A,"1",薬剤副作用DB!AL:AL,"*"&amp;C163&amp;"*")+COUNTIFS(薬剤副作用DB!A:A,"1",薬剤副作用DB!AM:AM,"*"&amp;C163&amp;"*")+COUNTIFS(薬剤副作用DB!A:A,"1",薬剤副作用DB!AN:AN,"*"&amp;C163&amp;"*"),"〇","-")</f>
        <v>-</v>
      </c>
      <c r="C163" s="261" t="s">
        <v>685</v>
      </c>
      <c r="D163" s="262"/>
      <c r="E163" s="262"/>
      <c r="F163" s="263"/>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12"/>
    </row>
    <row r="164" spans="1:38">
      <c r="A164" s="25"/>
      <c r="B164" s="25" t="str">
        <f>IF(COUNTIFS(薬剤副作用DB!A:A,"1",薬剤副作用DB!AC:AC,"*"&amp;C164&amp;"*")+COUNTIFS(薬剤副作用DB!A:A,"1",薬剤副作用DB!AD:AD,"*"&amp;C164&amp;"*")+COUNTIFS(薬剤副作用DB!A:A,"1",薬剤副作用DB!AE:AE,"*"&amp;C164&amp;"*")+COUNTIFS(薬剤副作用DB!A:A,"1",薬剤副作用DB!AF:AF,"*"&amp;C164&amp;"*")+COUNTIFS(薬剤副作用DB!A:A,"1",薬剤副作用DB!AG:AG,"*"&amp;C164&amp;"*")+COUNTIFS(薬剤副作用DB!A:A,"1",薬剤副作用DB!AH:AH,"*"&amp;C164&amp;"*")+COUNTIFS(薬剤副作用DB!A:A,"1",薬剤副作用DB!AI:AI,"*"&amp;C164&amp;"*")+COUNTIFS(薬剤副作用DB!A:A,"1",薬剤副作用DB!AJ:AJ,"*"&amp;C164&amp;"*")+COUNTIFS(薬剤副作用DB!A:A,"1",薬剤副作用DB!AK:AK,"*"&amp;C164&amp;"*")+COUNTIFS(薬剤副作用DB!A:A,"1",薬剤副作用DB!AL:AL,"*"&amp;C164&amp;"*")+COUNTIFS(薬剤副作用DB!A:A,"1",薬剤副作用DB!AM:AM,"*"&amp;C164&amp;"*")+COUNTIFS(薬剤副作用DB!A:A,"1",薬剤副作用DB!AN:AN,"*"&amp;C164&amp;"*"),"〇","-")</f>
        <v>-</v>
      </c>
      <c r="C164" s="261" t="s">
        <v>222</v>
      </c>
      <c r="D164" s="262"/>
      <c r="E164" s="262"/>
      <c r="F164" s="263"/>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12"/>
    </row>
    <row r="165" spans="1:38">
      <c r="A165" s="25"/>
      <c r="B165" s="25" t="str">
        <f>IF(COUNTIFS(薬剤副作用DB!A:A,"1",薬剤副作用DB!AC:AC,"*"&amp;C165&amp;"*")+COUNTIFS(薬剤副作用DB!A:A,"1",薬剤副作用DB!AD:AD,"*"&amp;C165&amp;"*")+COUNTIFS(薬剤副作用DB!A:A,"1",薬剤副作用DB!AE:AE,"*"&amp;C165&amp;"*")+COUNTIFS(薬剤副作用DB!A:A,"1",薬剤副作用DB!AF:AF,"*"&amp;C165&amp;"*")+COUNTIFS(薬剤副作用DB!A:A,"1",薬剤副作用DB!AG:AG,"*"&amp;C165&amp;"*")+COUNTIFS(薬剤副作用DB!A:A,"1",薬剤副作用DB!AH:AH,"*"&amp;C165&amp;"*")+COUNTIFS(薬剤副作用DB!A:A,"1",薬剤副作用DB!AI:AI,"*"&amp;C165&amp;"*")+COUNTIFS(薬剤副作用DB!A:A,"1",薬剤副作用DB!AJ:AJ,"*"&amp;C165&amp;"*")+COUNTIFS(薬剤副作用DB!A:A,"1",薬剤副作用DB!AK:AK,"*"&amp;C165&amp;"*")+COUNTIFS(薬剤副作用DB!A:A,"1",薬剤副作用DB!AL:AL,"*"&amp;C165&amp;"*")+COUNTIFS(薬剤副作用DB!A:A,"1",薬剤副作用DB!AM:AM,"*"&amp;C165&amp;"*")+COUNTIFS(薬剤副作用DB!A:A,"1",薬剤副作用DB!AN:AN,"*"&amp;C165&amp;"*"),"〇","-")</f>
        <v>-</v>
      </c>
      <c r="C165" s="261" t="s">
        <v>43</v>
      </c>
      <c r="D165" s="262"/>
      <c r="E165" s="262"/>
      <c r="F165" s="263"/>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12"/>
    </row>
    <row r="166" spans="1:38">
      <c r="A166" s="25"/>
      <c r="B166" s="25" t="str">
        <f>IF(COUNTIFS(薬剤副作用DB!A:A,"1",薬剤副作用DB!AC:AC,"*"&amp;C166&amp;"*")+COUNTIFS(薬剤副作用DB!A:A,"1",薬剤副作用DB!AD:AD,"*"&amp;C166&amp;"*")+COUNTIFS(薬剤副作用DB!A:A,"1",薬剤副作用DB!AE:AE,"*"&amp;C166&amp;"*")+COUNTIFS(薬剤副作用DB!A:A,"1",薬剤副作用DB!AF:AF,"*"&amp;C166&amp;"*")+COUNTIFS(薬剤副作用DB!A:A,"1",薬剤副作用DB!AG:AG,"*"&amp;C166&amp;"*")+COUNTIFS(薬剤副作用DB!A:A,"1",薬剤副作用DB!AH:AH,"*"&amp;C166&amp;"*")+COUNTIFS(薬剤副作用DB!A:A,"1",薬剤副作用DB!AI:AI,"*"&amp;C166&amp;"*")+COUNTIFS(薬剤副作用DB!A:A,"1",薬剤副作用DB!AJ:AJ,"*"&amp;C166&amp;"*")+COUNTIFS(薬剤副作用DB!A:A,"1",薬剤副作用DB!AK:AK,"*"&amp;C166&amp;"*")+COUNTIFS(薬剤副作用DB!A:A,"1",薬剤副作用DB!AL:AL,"*"&amp;C166&amp;"*")+COUNTIFS(薬剤副作用DB!A:A,"1",薬剤副作用DB!AM:AM,"*"&amp;C166&amp;"*")+COUNTIFS(薬剤副作用DB!A:A,"1",薬剤副作用DB!AN:AN,"*"&amp;C166&amp;"*"),"〇","-")</f>
        <v>-</v>
      </c>
      <c r="C166" s="261" t="s">
        <v>44</v>
      </c>
      <c r="D166" s="262"/>
      <c r="E166" s="262"/>
      <c r="F166" s="263"/>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12"/>
    </row>
    <row r="167" spans="1:38">
      <c r="A167" s="25"/>
      <c r="B167" s="25" t="str">
        <f>IF(COUNTIFS(薬剤副作用DB!A:A,"1",薬剤副作用DB!AC:AC,"*"&amp;C167&amp;"*")+COUNTIFS(薬剤副作用DB!A:A,"1",薬剤副作用DB!AD:AD,"*"&amp;C167&amp;"*")+COUNTIFS(薬剤副作用DB!A:A,"1",薬剤副作用DB!AE:AE,"*"&amp;C167&amp;"*")+COUNTIFS(薬剤副作用DB!A:A,"1",薬剤副作用DB!AF:AF,"*"&amp;C167&amp;"*")+COUNTIFS(薬剤副作用DB!A:A,"1",薬剤副作用DB!AG:AG,"*"&amp;C167&amp;"*")+COUNTIFS(薬剤副作用DB!A:A,"1",薬剤副作用DB!AH:AH,"*"&amp;C167&amp;"*")+COUNTIFS(薬剤副作用DB!A:A,"1",薬剤副作用DB!AI:AI,"*"&amp;C167&amp;"*")+COUNTIFS(薬剤副作用DB!A:A,"1",薬剤副作用DB!AJ:AJ,"*"&amp;C167&amp;"*")+COUNTIFS(薬剤副作用DB!A:A,"1",薬剤副作用DB!AK:AK,"*"&amp;C167&amp;"*")+COUNTIFS(薬剤副作用DB!A:A,"1",薬剤副作用DB!AL:AL,"*"&amp;C167&amp;"*")+COUNTIFS(薬剤副作用DB!A:A,"1",薬剤副作用DB!AM:AM,"*"&amp;C167&amp;"*")+COUNTIFS(薬剤副作用DB!A:A,"1",薬剤副作用DB!AN:AN,"*"&amp;C167&amp;"*"),"〇","-")</f>
        <v>-</v>
      </c>
      <c r="C167" s="261" t="s">
        <v>502</v>
      </c>
      <c r="D167" s="262"/>
      <c r="E167" s="262"/>
      <c r="F167" s="263"/>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12"/>
    </row>
    <row r="168" spans="1:38">
      <c r="A168" s="25"/>
      <c r="B168" s="25" t="str">
        <f>IF(COUNTIFS(薬剤副作用DB!A:A,"1",薬剤副作用DB!AC:AC,"*"&amp;C168&amp;"*")+COUNTIFS(薬剤副作用DB!A:A,"1",薬剤副作用DB!AD:AD,"*"&amp;C168&amp;"*")+COUNTIFS(薬剤副作用DB!A:A,"1",薬剤副作用DB!AE:AE,"*"&amp;C168&amp;"*")+COUNTIFS(薬剤副作用DB!A:A,"1",薬剤副作用DB!AF:AF,"*"&amp;C168&amp;"*")+COUNTIFS(薬剤副作用DB!A:A,"1",薬剤副作用DB!AG:AG,"*"&amp;C168&amp;"*")+COUNTIFS(薬剤副作用DB!A:A,"1",薬剤副作用DB!AH:AH,"*"&amp;C168&amp;"*")+COUNTIFS(薬剤副作用DB!A:A,"1",薬剤副作用DB!AI:AI,"*"&amp;C168&amp;"*")+COUNTIFS(薬剤副作用DB!A:A,"1",薬剤副作用DB!AJ:AJ,"*"&amp;C168&amp;"*")+COUNTIFS(薬剤副作用DB!A:A,"1",薬剤副作用DB!AK:AK,"*"&amp;C168&amp;"*")+COUNTIFS(薬剤副作用DB!A:A,"1",薬剤副作用DB!AL:AL,"*"&amp;C168&amp;"*")+COUNTIFS(薬剤副作用DB!A:A,"1",薬剤副作用DB!AM:AM,"*"&amp;C168&amp;"*")+COUNTIFS(薬剤副作用DB!A:A,"1",薬剤副作用DB!AN:AN,"*"&amp;C168&amp;"*"),"〇","-")</f>
        <v>-</v>
      </c>
      <c r="C168" s="261" t="s">
        <v>238</v>
      </c>
      <c r="D168" s="262"/>
      <c r="E168" s="262"/>
      <c r="F168" s="263"/>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12"/>
    </row>
    <row r="169" spans="1:38">
      <c r="A169" s="25"/>
      <c r="B169" s="25" t="str">
        <f>IF(COUNTIFS(薬剤副作用DB!A:A,"1",薬剤副作用DB!AC:AC,"*"&amp;C169&amp;"*")+COUNTIFS(薬剤副作用DB!A:A,"1",薬剤副作用DB!AD:AD,"*"&amp;C169&amp;"*")+COUNTIFS(薬剤副作用DB!A:A,"1",薬剤副作用DB!AE:AE,"*"&amp;C169&amp;"*")+COUNTIFS(薬剤副作用DB!A:A,"1",薬剤副作用DB!AF:AF,"*"&amp;C169&amp;"*")+COUNTIFS(薬剤副作用DB!A:A,"1",薬剤副作用DB!AG:AG,"*"&amp;C169&amp;"*")+COUNTIFS(薬剤副作用DB!A:A,"1",薬剤副作用DB!AH:AH,"*"&amp;C169&amp;"*")+COUNTIFS(薬剤副作用DB!A:A,"1",薬剤副作用DB!AI:AI,"*"&amp;C169&amp;"*")+COUNTIFS(薬剤副作用DB!A:A,"1",薬剤副作用DB!AJ:AJ,"*"&amp;C169&amp;"*")+COUNTIFS(薬剤副作用DB!A:A,"1",薬剤副作用DB!AK:AK,"*"&amp;C169&amp;"*")+COUNTIFS(薬剤副作用DB!A:A,"1",薬剤副作用DB!AL:AL,"*"&amp;C169&amp;"*")+COUNTIFS(薬剤副作用DB!A:A,"1",薬剤副作用DB!AM:AM,"*"&amp;C169&amp;"*")+COUNTIFS(薬剤副作用DB!A:A,"1",薬剤副作用DB!AN:AN,"*"&amp;C169&amp;"*"),"〇","-")</f>
        <v>-</v>
      </c>
      <c r="C169" s="261" t="s">
        <v>37</v>
      </c>
      <c r="D169" s="262"/>
      <c r="E169" s="262"/>
      <c r="F169" s="263"/>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12"/>
    </row>
    <row r="170" spans="1:38">
      <c r="A170" s="25"/>
      <c r="B170" s="25" t="str">
        <f>IF(COUNTIFS(薬剤副作用DB!A:A,"1",薬剤副作用DB!AC:AC,"*"&amp;C170&amp;"*")+COUNTIFS(薬剤副作用DB!A:A,"1",薬剤副作用DB!AD:AD,"*"&amp;C170&amp;"*")+COUNTIFS(薬剤副作用DB!A:A,"1",薬剤副作用DB!AE:AE,"*"&amp;C170&amp;"*")+COUNTIFS(薬剤副作用DB!A:A,"1",薬剤副作用DB!AF:AF,"*"&amp;C170&amp;"*")+COUNTIFS(薬剤副作用DB!A:A,"1",薬剤副作用DB!AG:AG,"*"&amp;C170&amp;"*")+COUNTIFS(薬剤副作用DB!A:A,"1",薬剤副作用DB!AH:AH,"*"&amp;C170&amp;"*")+COUNTIFS(薬剤副作用DB!A:A,"1",薬剤副作用DB!AI:AI,"*"&amp;C170&amp;"*")+COUNTIFS(薬剤副作用DB!A:A,"1",薬剤副作用DB!AJ:AJ,"*"&amp;C170&amp;"*")+COUNTIFS(薬剤副作用DB!A:A,"1",薬剤副作用DB!AK:AK,"*"&amp;C170&amp;"*")+COUNTIFS(薬剤副作用DB!A:A,"1",薬剤副作用DB!AL:AL,"*"&amp;C170&amp;"*")+COUNTIFS(薬剤副作用DB!A:A,"1",薬剤副作用DB!AM:AM,"*"&amp;C170&amp;"*")+COUNTIFS(薬剤副作用DB!A:A,"1",薬剤副作用DB!AN:AN,"*"&amp;C170&amp;"*"),"〇","-")</f>
        <v>-</v>
      </c>
      <c r="C170" s="261" t="s">
        <v>467</v>
      </c>
      <c r="D170" s="262"/>
      <c r="E170" s="262"/>
      <c r="F170" s="263"/>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12"/>
    </row>
    <row r="171" spans="1:38">
      <c r="A171" s="25"/>
      <c r="B171" s="25" t="str">
        <f>IF(COUNTIFS(薬剤副作用DB!A:A,"1",薬剤副作用DB!AC:AC,"*"&amp;C171&amp;"*")+COUNTIFS(薬剤副作用DB!A:A,"1",薬剤副作用DB!AD:AD,"*"&amp;C171&amp;"*")+COUNTIFS(薬剤副作用DB!A:A,"1",薬剤副作用DB!AE:AE,"*"&amp;C171&amp;"*")+COUNTIFS(薬剤副作用DB!A:A,"1",薬剤副作用DB!AF:AF,"*"&amp;C171&amp;"*")+COUNTIFS(薬剤副作用DB!A:A,"1",薬剤副作用DB!AG:AG,"*"&amp;C171&amp;"*")+COUNTIFS(薬剤副作用DB!A:A,"1",薬剤副作用DB!AH:AH,"*"&amp;C171&amp;"*")+COUNTIFS(薬剤副作用DB!A:A,"1",薬剤副作用DB!AI:AI,"*"&amp;C171&amp;"*")+COUNTIFS(薬剤副作用DB!A:A,"1",薬剤副作用DB!AJ:AJ,"*"&amp;C171&amp;"*")+COUNTIFS(薬剤副作用DB!A:A,"1",薬剤副作用DB!AK:AK,"*"&amp;C171&amp;"*")+COUNTIFS(薬剤副作用DB!A:A,"1",薬剤副作用DB!AL:AL,"*"&amp;C171&amp;"*")+COUNTIFS(薬剤副作用DB!A:A,"1",薬剤副作用DB!AM:AM,"*"&amp;C171&amp;"*")+COUNTIFS(薬剤副作用DB!A:A,"1",薬剤副作用DB!AN:AN,"*"&amp;C171&amp;"*"),"〇","-")</f>
        <v>-</v>
      </c>
      <c r="C171" s="261" t="s">
        <v>635</v>
      </c>
      <c r="D171" s="262"/>
      <c r="E171" s="262"/>
      <c r="F171" s="263"/>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12"/>
    </row>
    <row r="172" spans="1:38">
      <c r="A172" s="25"/>
      <c r="B172" s="25" t="str">
        <f>IF(COUNTIFS(薬剤副作用DB!A:A,"1",薬剤副作用DB!AC:AC,"*"&amp;C172&amp;"*")+COUNTIFS(薬剤副作用DB!A:A,"1",薬剤副作用DB!AD:AD,"*"&amp;C172&amp;"*")+COUNTIFS(薬剤副作用DB!A:A,"1",薬剤副作用DB!AE:AE,"*"&amp;C172&amp;"*")+COUNTIFS(薬剤副作用DB!A:A,"1",薬剤副作用DB!AF:AF,"*"&amp;C172&amp;"*")+COUNTIFS(薬剤副作用DB!A:A,"1",薬剤副作用DB!AG:AG,"*"&amp;C172&amp;"*")+COUNTIFS(薬剤副作用DB!A:A,"1",薬剤副作用DB!AH:AH,"*"&amp;C172&amp;"*")+COUNTIFS(薬剤副作用DB!A:A,"1",薬剤副作用DB!AI:AI,"*"&amp;C172&amp;"*")+COUNTIFS(薬剤副作用DB!A:A,"1",薬剤副作用DB!AJ:AJ,"*"&amp;C172&amp;"*")+COUNTIFS(薬剤副作用DB!A:A,"1",薬剤副作用DB!AK:AK,"*"&amp;C172&amp;"*")+COUNTIFS(薬剤副作用DB!A:A,"1",薬剤副作用DB!AL:AL,"*"&amp;C172&amp;"*")+COUNTIFS(薬剤副作用DB!A:A,"1",薬剤副作用DB!AM:AM,"*"&amp;C172&amp;"*")+COUNTIFS(薬剤副作用DB!A:A,"1",薬剤副作用DB!AN:AN,"*"&amp;C172&amp;"*"),"〇","-")</f>
        <v>-</v>
      </c>
      <c r="C172" s="261" t="s">
        <v>38</v>
      </c>
      <c r="D172" s="262"/>
      <c r="E172" s="262"/>
      <c r="F172" s="263"/>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12"/>
    </row>
    <row r="173" spans="1:38">
      <c r="A173" s="25"/>
      <c r="B173" s="25" t="str">
        <f>IF(COUNTIFS(薬剤副作用DB!A:A,"1",薬剤副作用DB!AC:AC,"*"&amp;C173&amp;"*")+COUNTIFS(薬剤副作用DB!A:A,"1",薬剤副作用DB!AD:AD,"*"&amp;C173&amp;"*")+COUNTIFS(薬剤副作用DB!A:A,"1",薬剤副作用DB!AE:AE,"*"&amp;C173&amp;"*")+COUNTIFS(薬剤副作用DB!A:A,"1",薬剤副作用DB!AF:AF,"*"&amp;C173&amp;"*")+COUNTIFS(薬剤副作用DB!A:A,"1",薬剤副作用DB!AG:AG,"*"&amp;C173&amp;"*")+COUNTIFS(薬剤副作用DB!A:A,"1",薬剤副作用DB!AH:AH,"*"&amp;C173&amp;"*")+COUNTIFS(薬剤副作用DB!A:A,"1",薬剤副作用DB!AI:AI,"*"&amp;C173&amp;"*")+COUNTIFS(薬剤副作用DB!A:A,"1",薬剤副作用DB!AJ:AJ,"*"&amp;C173&amp;"*")+COUNTIFS(薬剤副作用DB!A:A,"1",薬剤副作用DB!AK:AK,"*"&amp;C173&amp;"*")+COUNTIFS(薬剤副作用DB!A:A,"1",薬剤副作用DB!AL:AL,"*"&amp;C173&amp;"*")+COUNTIFS(薬剤副作用DB!A:A,"1",薬剤副作用DB!AM:AM,"*"&amp;C173&amp;"*")+COUNTIFS(薬剤副作用DB!A:A,"1",薬剤副作用DB!AN:AN,"*"&amp;C173&amp;"*"),"〇","-")</f>
        <v>-</v>
      </c>
      <c r="C173" s="261" t="s">
        <v>791</v>
      </c>
      <c r="D173" s="262"/>
      <c r="E173" s="262"/>
      <c r="F173" s="263"/>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12"/>
    </row>
    <row r="174" spans="1:38">
      <c r="A174" s="25"/>
      <c r="B174" s="25" t="str">
        <f>IF(COUNTIFS(薬剤副作用DB!A:A,"1",薬剤副作用DB!AC:AC,"*"&amp;C174&amp;"*")+COUNTIFS(薬剤副作用DB!A:A,"1",薬剤副作用DB!AD:AD,"*"&amp;C174&amp;"*")+COUNTIFS(薬剤副作用DB!A:A,"1",薬剤副作用DB!AE:AE,"*"&amp;C174&amp;"*")+COUNTIFS(薬剤副作用DB!A:A,"1",薬剤副作用DB!AF:AF,"*"&amp;C174&amp;"*")+COUNTIFS(薬剤副作用DB!A:A,"1",薬剤副作用DB!AG:AG,"*"&amp;C174&amp;"*")+COUNTIFS(薬剤副作用DB!A:A,"1",薬剤副作用DB!AH:AH,"*"&amp;C174&amp;"*")+COUNTIFS(薬剤副作用DB!A:A,"1",薬剤副作用DB!AI:AI,"*"&amp;C174&amp;"*")+COUNTIFS(薬剤副作用DB!A:A,"1",薬剤副作用DB!AJ:AJ,"*"&amp;C174&amp;"*")+COUNTIFS(薬剤副作用DB!A:A,"1",薬剤副作用DB!AK:AK,"*"&amp;C174&amp;"*")+COUNTIFS(薬剤副作用DB!A:A,"1",薬剤副作用DB!AL:AL,"*"&amp;C174&amp;"*")+COUNTIFS(薬剤副作用DB!A:A,"1",薬剤副作用DB!AM:AM,"*"&amp;C174&amp;"*")+COUNTIFS(薬剤副作用DB!A:A,"1",薬剤副作用DB!AN:AN,"*"&amp;C174&amp;"*"),"〇","-")</f>
        <v>-</v>
      </c>
      <c r="C174" s="261" t="s">
        <v>241</v>
      </c>
      <c r="D174" s="262"/>
      <c r="E174" s="262"/>
      <c r="F174" s="263"/>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12"/>
    </row>
    <row r="175" spans="1:38">
      <c r="A175" s="25"/>
      <c r="B175" s="25" t="str">
        <f>IF(COUNTIFS(薬剤副作用DB!A:A,"1",薬剤副作用DB!AC:AC,"*"&amp;C175&amp;"*")+COUNTIFS(薬剤副作用DB!A:A,"1",薬剤副作用DB!AD:AD,"*"&amp;C175&amp;"*")+COUNTIFS(薬剤副作用DB!A:A,"1",薬剤副作用DB!AE:AE,"*"&amp;C175&amp;"*")+COUNTIFS(薬剤副作用DB!A:A,"1",薬剤副作用DB!AF:AF,"*"&amp;C175&amp;"*")+COUNTIFS(薬剤副作用DB!A:A,"1",薬剤副作用DB!AG:AG,"*"&amp;C175&amp;"*")+COUNTIFS(薬剤副作用DB!A:A,"1",薬剤副作用DB!AH:AH,"*"&amp;C175&amp;"*")+COUNTIFS(薬剤副作用DB!A:A,"1",薬剤副作用DB!AI:AI,"*"&amp;C175&amp;"*")+COUNTIFS(薬剤副作用DB!A:A,"1",薬剤副作用DB!AJ:AJ,"*"&amp;C175&amp;"*")+COUNTIFS(薬剤副作用DB!A:A,"1",薬剤副作用DB!AK:AK,"*"&amp;C175&amp;"*")+COUNTIFS(薬剤副作用DB!A:A,"1",薬剤副作用DB!AL:AL,"*"&amp;C175&amp;"*")+COUNTIFS(薬剤副作用DB!A:A,"1",薬剤副作用DB!AM:AM,"*"&amp;C175&amp;"*")+COUNTIFS(薬剤副作用DB!A:A,"1",薬剤副作用DB!AN:AN,"*"&amp;C175&amp;"*"),"〇","-")</f>
        <v>-</v>
      </c>
      <c r="C175" s="261" t="s">
        <v>218</v>
      </c>
      <c r="D175" s="262"/>
      <c r="E175" s="262"/>
      <c r="F175" s="263"/>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12"/>
    </row>
    <row r="176" spans="1:38">
      <c r="A176" s="25"/>
      <c r="B176" s="25" t="str">
        <f>IF(COUNTIFS(薬剤副作用DB!A:A,"1",薬剤副作用DB!AC:AC,"*"&amp;C176&amp;"*")+COUNTIFS(薬剤副作用DB!A:A,"1",薬剤副作用DB!AD:AD,"*"&amp;C176&amp;"*")+COUNTIFS(薬剤副作用DB!A:A,"1",薬剤副作用DB!AE:AE,"*"&amp;C176&amp;"*")+COUNTIFS(薬剤副作用DB!A:A,"1",薬剤副作用DB!AF:AF,"*"&amp;C176&amp;"*")+COUNTIFS(薬剤副作用DB!A:A,"1",薬剤副作用DB!AG:AG,"*"&amp;C176&amp;"*")+COUNTIFS(薬剤副作用DB!A:A,"1",薬剤副作用DB!AH:AH,"*"&amp;C176&amp;"*")+COUNTIFS(薬剤副作用DB!A:A,"1",薬剤副作用DB!AI:AI,"*"&amp;C176&amp;"*")+COUNTIFS(薬剤副作用DB!A:A,"1",薬剤副作用DB!AJ:AJ,"*"&amp;C176&amp;"*")+COUNTIFS(薬剤副作用DB!A:A,"1",薬剤副作用DB!AK:AK,"*"&amp;C176&amp;"*")+COUNTIFS(薬剤副作用DB!A:A,"1",薬剤副作用DB!AL:AL,"*"&amp;C176&amp;"*")+COUNTIFS(薬剤副作用DB!A:A,"1",薬剤副作用DB!AM:AM,"*"&amp;C176&amp;"*")+COUNTIFS(薬剤副作用DB!A:A,"1",薬剤副作用DB!AN:AN,"*"&amp;C176&amp;"*"),"〇","-")</f>
        <v>-</v>
      </c>
      <c r="C176" s="261" t="s">
        <v>226</v>
      </c>
      <c r="D176" s="262"/>
      <c r="E176" s="262"/>
      <c r="F176" s="263"/>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12"/>
    </row>
    <row r="177" spans="1:38">
      <c r="A177" s="25"/>
      <c r="B177" s="25" t="str">
        <f>IF(COUNTIFS(薬剤副作用DB!A:A,"1",薬剤副作用DB!AC:AC,"*"&amp;C177&amp;"*")+COUNTIFS(薬剤副作用DB!A:A,"1",薬剤副作用DB!AD:AD,"*"&amp;C177&amp;"*")+COUNTIFS(薬剤副作用DB!A:A,"1",薬剤副作用DB!AE:AE,"*"&amp;C177&amp;"*")+COUNTIFS(薬剤副作用DB!A:A,"1",薬剤副作用DB!AF:AF,"*"&amp;C177&amp;"*")+COUNTIFS(薬剤副作用DB!A:A,"1",薬剤副作用DB!AG:AG,"*"&amp;C177&amp;"*")+COUNTIFS(薬剤副作用DB!A:A,"1",薬剤副作用DB!AH:AH,"*"&amp;C177&amp;"*")+COUNTIFS(薬剤副作用DB!A:A,"1",薬剤副作用DB!AI:AI,"*"&amp;C177&amp;"*")+COUNTIFS(薬剤副作用DB!A:A,"1",薬剤副作用DB!AJ:AJ,"*"&amp;C177&amp;"*")+COUNTIFS(薬剤副作用DB!A:A,"1",薬剤副作用DB!AK:AK,"*"&amp;C177&amp;"*")+COUNTIFS(薬剤副作用DB!A:A,"1",薬剤副作用DB!AL:AL,"*"&amp;C177&amp;"*")+COUNTIFS(薬剤副作用DB!A:A,"1",薬剤副作用DB!AM:AM,"*"&amp;C177&amp;"*")+COUNTIFS(薬剤副作用DB!A:A,"1",薬剤副作用DB!AN:AN,"*"&amp;C177&amp;"*"),"〇","-")</f>
        <v>-</v>
      </c>
      <c r="C177" s="261" t="s">
        <v>783</v>
      </c>
      <c r="D177" s="262"/>
      <c r="E177" s="262"/>
      <c r="F177" s="263"/>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12"/>
    </row>
    <row r="178" spans="1:38">
      <c r="A178" s="25"/>
      <c r="B178" s="25" t="str">
        <f>IF(COUNTIFS(薬剤副作用DB!A:A,"1",薬剤副作用DB!AC:AC,"*"&amp;C178&amp;"*")+COUNTIFS(薬剤副作用DB!A:A,"1",薬剤副作用DB!AD:AD,"*"&amp;C178&amp;"*")+COUNTIFS(薬剤副作用DB!A:A,"1",薬剤副作用DB!AE:AE,"*"&amp;C178&amp;"*")+COUNTIFS(薬剤副作用DB!A:A,"1",薬剤副作用DB!AF:AF,"*"&amp;C178&amp;"*")+COUNTIFS(薬剤副作用DB!A:A,"1",薬剤副作用DB!AG:AG,"*"&amp;C178&amp;"*")+COUNTIFS(薬剤副作用DB!A:A,"1",薬剤副作用DB!AH:AH,"*"&amp;C178&amp;"*")+COUNTIFS(薬剤副作用DB!A:A,"1",薬剤副作用DB!AI:AI,"*"&amp;C178&amp;"*")+COUNTIFS(薬剤副作用DB!A:A,"1",薬剤副作用DB!AJ:AJ,"*"&amp;C178&amp;"*")+COUNTIFS(薬剤副作用DB!A:A,"1",薬剤副作用DB!AK:AK,"*"&amp;C178&amp;"*")+COUNTIFS(薬剤副作用DB!A:A,"1",薬剤副作用DB!AL:AL,"*"&amp;C178&amp;"*")+COUNTIFS(薬剤副作用DB!A:A,"1",薬剤副作用DB!AM:AM,"*"&amp;C178&amp;"*")+COUNTIFS(薬剤副作用DB!A:A,"1",薬剤副作用DB!AN:AN,"*"&amp;C178&amp;"*"),"〇","-")</f>
        <v>-</v>
      </c>
      <c r="C178" s="261" t="s">
        <v>788</v>
      </c>
      <c r="D178" s="262"/>
      <c r="E178" s="262"/>
      <c r="F178" s="263"/>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12"/>
    </row>
    <row r="179" spans="1:38">
      <c r="A179" s="25"/>
      <c r="B179" s="25" t="str">
        <f>IF(COUNTIFS(薬剤副作用DB!A:A,"1",薬剤副作用DB!AC:AC,"*"&amp;C179&amp;"*")+COUNTIFS(薬剤副作用DB!A:A,"1",薬剤副作用DB!AD:AD,"*"&amp;C179&amp;"*")+COUNTIFS(薬剤副作用DB!A:A,"1",薬剤副作用DB!AE:AE,"*"&amp;C179&amp;"*")+COUNTIFS(薬剤副作用DB!A:A,"1",薬剤副作用DB!AF:AF,"*"&amp;C179&amp;"*")+COUNTIFS(薬剤副作用DB!A:A,"1",薬剤副作用DB!AG:AG,"*"&amp;C179&amp;"*")+COUNTIFS(薬剤副作用DB!A:A,"1",薬剤副作用DB!AH:AH,"*"&amp;C179&amp;"*")+COUNTIFS(薬剤副作用DB!A:A,"1",薬剤副作用DB!AI:AI,"*"&amp;C179&amp;"*")+COUNTIFS(薬剤副作用DB!A:A,"1",薬剤副作用DB!AJ:AJ,"*"&amp;C179&amp;"*")+COUNTIFS(薬剤副作用DB!A:A,"1",薬剤副作用DB!AK:AK,"*"&amp;C179&amp;"*")+COUNTIFS(薬剤副作用DB!A:A,"1",薬剤副作用DB!AL:AL,"*"&amp;C179&amp;"*")+COUNTIFS(薬剤副作用DB!A:A,"1",薬剤副作用DB!AM:AM,"*"&amp;C179&amp;"*")+COUNTIFS(薬剤副作用DB!A:A,"1",薬剤副作用DB!AN:AN,"*"&amp;C179&amp;"*"),"〇","-")</f>
        <v>-</v>
      </c>
      <c r="C179" s="261" t="s">
        <v>792</v>
      </c>
      <c r="D179" s="262"/>
      <c r="E179" s="262"/>
      <c r="F179" s="263"/>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12"/>
    </row>
    <row r="180" spans="1:38">
      <c r="A180" s="25"/>
      <c r="B180" s="25" t="str">
        <f>IF(COUNTIFS(薬剤副作用DB!A:A,"1",薬剤副作用DB!AC:AC,"*"&amp;C180&amp;"*")+COUNTIFS(薬剤副作用DB!A:A,"1",薬剤副作用DB!AD:AD,"*"&amp;C180&amp;"*")+COUNTIFS(薬剤副作用DB!A:A,"1",薬剤副作用DB!AE:AE,"*"&amp;C180&amp;"*")+COUNTIFS(薬剤副作用DB!A:A,"1",薬剤副作用DB!AF:AF,"*"&amp;C180&amp;"*")+COUNTIFS(薬剤副作用DB!A:A,"1",薬剤副作用DB!AG:AG,"*"&amp;C180&amp;"*")+COUNTIFS(薬剤副作用DB!A:A,"1",薬剤副作用DB!AH:AH,"*"&amp;C180&amp;"*")+COUNTIFS(薬剤副作用DB!A:A,"1",薬剤副作用DB!AI:AI,"*"&amp;C180&amp;"*")+COUNTIFS(薬剤副作用DB!A:A,"1",薬剤副作用DB!AJ:AJ,"*"&amp;C180&amp;"*")+COUNTIFS(薬剤副作用DB!A:A,"1",薬剤副作用DB!AK:AK,"*"&amp;C180&amp;"*")+COUNTIFS(薬剤副作用DB!A:A,"1",薬剤副作用DB!AL:AL,"*"&amp;C180&amp;"*")+COUNTIFS(薬剤副作用DB!A:A,"1",薬剤副作用DB!AM:AM,"*"&amp;C180&amp;"*")+COUNTIFS(薬剤副作用DB!A:A,"1",薬剤副作用DB!AN:AN,"*"&amp;C180&amp;"*"),"〇","-")</f>
        <v>-</v>
      </c>
      <c r="C180" s="261" t="s">
        <v>790</v>
      </c>
      <c r="D180" s="262"/>
      <c r="E180" s="262"/>
      <c r="F180" s="263"/>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12"/>
    </row>
    <row r="181" spans="1:38">
      <c r="A181" s="25"/>
      <c r="B181" s="25" t="str">
        <f>IF(COUNTIFS(薬剤副作用DB!A:A,"1",薬剤副作用DB!AC:AC,"*"&amp;C181&amp;"*")+COUNTIFS(薬剤副作用DB!A:A,"1",薬剤副作用DB!AD:AD,"*"&amp;C181&amp;"*")+COUNTIFS(薬剤副作用DB!A:A,"1",薬剤副作用DB!AE:AE,"*"&amp;C181&amp;"*")+COUNTIFS(薬剤副作用DB!A:A,"1",薬剤副作用DB!AF:AF,"*"&amp;C181&amp;"*")+COUNTIFS(薬剤副作用DB!A:A,"1",薬剤副作用DB!AG:AG,"*"&amp;C181&amp;"*")+COUNTIFS(薬剤副作用DB!A:A,"1",薬剤副作用DB!AH:AH,"*"&amp;C181&amp;"*")+COUNTIFS(薬剤副作用DB!A:A,"1",薬剤副作用DB!AI:AI,"*"&amp;C181&amp;"*")+COUNTIFS(薬剤副作用DB!A:A,"1",薬剤副作用DB!AJ:AJ,"*"&amp;C181&amp;"*")+COUNTIFS(薬剤副作用DB!A:A,"1",薬剤副作用DB!AK:AK,"*"&amp;C181&amp;"*")+COUNTIFS(薬剤副作用DB!A:A,"1",薬剤副作用DB!AL:AL,"*"&amp;C181&amp;"*")+COUNTIFS(薬剤副作用DB!A:A,"1",薬剤副作用DB!AM:AM,"*"&amp;C181&amp;"*")+COUNTIFS(薬剤副作用DB!A:A,"1",薬剤副作用DB!AN:AN,"*"&amp;C181&amp;"*"),"〇","-")</f>
        <v>-</v>
      </c>
      <c r="C181" s="261" t="s">
        <v>793</v>
      </c>
      <c r="D181" s="262"/>
      <c r="E181" s="262"/>
      <c r="F181" s="263"/>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12"/>
    </row>
    <row r="182" spans="1:38">
      <c r="A182" s="25"/>
      <c r="B182" s="25" t="str">
        <f>IF(COUNTIFS(薬剤副作用DB!A:A,"1",薬剤副作用DB!AC:AC,"*"&amp;C182&amp;"*")+COUNTIFS(薬剤副作用DB!A:A,"1",薬剤副作用DB!AD:AD,"*"&amp;C182&amp;"*")+COUNTIFS(薬剤副作用DB!A:A,"1",薬剤副作用DB!AE:AE,"*"&amp;C182&amp;"*")+COUNTIFS(薬剤副作用DB!A:A,"1",薬剤副作用DB!AF:AF,"*"&amp;C182&amp;"*")+COUNTIFS(薬剤副作用DB!A:A,"1",薬剤副作用DB!AG:AG,"*"&amp;C182&amp;"*")+COUNTIFS(薬剤副作用DB!A:A,"1",薬剤副作用DB!AH:AH,"*"&amp;C182&amp;"*")+COUNTIFS(薬剤副作用DB!A:A,"1",薬剤副作用DB!AI:AI,"*"&amp;C182&amp;"*")+COUNTIFS(薬剤副作用DB!A:A,"1",薬剤副作用DB!AJ:AJ,"*"&amp;C182&amp;"*")+COUNTIFS(薬剤副作用DB!A:A,"1",薬剤副作用DB!AK:AK,"*"&amp;C182&amp;"*")+COUNTIFS(薬剤副作用DB!A:A,"1",薬剤副作用DB!AL:AL,"*"&amp;C182&amp;"*")+COUNTIFS(薬剤副作用DB!A:A,"1",薬剤副作用DB!AM:AM,"*"&amp;C182&amp;"*")+COUNTIFS(薬剤副作用DB!A:A,"1",薬剤副作用DB!AN:AN,"*"&amp;C182&amp;"*"),"〇","-")</f>
        <v>-</v>
      </c>
      <c r="C182" s="261" t="s">
        <v>586</v>
      </c>
      <c r="D182" s="262"/>
      <c r="E182" s="262"/>
      <c r="F182" s="263"/>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12"/>
    </row>
    <row r="183" spans="1:38">
      <c r="A183" s="25"/>
      <c r="B183" s="25"/>
      <c r="C183" s="62"/>
      <c r="D183" s="62"/>
      <c r="E183" s="62"/>
      <c r="F183" s="62"/>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12"/>
    </row>
    <row r="184" spans="1:38">
      <c r="A184" s="45" t="s">
        <v>93</v>
      </c>
      <c r="B184" s="45" t="s">
        <v>213</v>
      </c>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row>
    <row r="185" spans="1:38" ht="12.75" customHeight="1">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row>
    <row r="186" spans="1:38" ht="19.5">
      <c r="A186" s="12"/>
      <c r="B186" s="12"/>
      <c r="C186" s="12"/>
      <c r="D186" s="12"/>
      <c r="E186" s="12"/>
      <c r="F186" s="12"/>
      <c r="G186" s="12"/>
      <c r="H186" s="32" t="s">
        <v>96</v>
      </c>
      <c r="I186" s="104">
        <f>COUNTIFS(B139:B182,"〇")</f>
        <v>0</v>
      </c>
      <c r="J186" s="105"/>
      <c r="K186" s="105"/>
      <c r="L186" s="105"/>
      <c r="M186" s="106"/>
      <c r="N186" s="12" t="s">
        <v>210</v>
      </c>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row>
    <row r="187" spans="1:38">
      <c r="A187" s="12"/>
      <c r="B187" s="12"/>
      <c r="C187" s="12"/>
      <c r="D187" s="12"/>
      <c r="E187" s="45" t="s">
        <v>211</v>
      </c>
      <c r="F187" s="12"/>
      <c r="G187" s="12"/>
      <c r="H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row>
    <row r="188" spans="1:38">
      <c r="A188" s="12"/>
      <c r="B188" s="12"/>
      <c r="C188" s="12"/>
      <c r="D188" s="12"/>
      <c r="E188" s="12"/>
      <c r="F188" s="45" t="s">
        <v>212</v>
      </c>
      <c r="G188" s="12"/>
      <c r="H188" s="12"/>
      <c r="I188" s="12"/>
      <c r="J188" s="12"/>
      <c r="K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row>
    <row r="189" spans="1:38">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row>
  </sheetData>
  <sheetProtection sheet="1" objects="1" scenarios="1" selectLockedCells="1" autoFilter="0"/>
  <autoFilter ref="B138:B182" xr:uid="{89BE3F60-5FC6-4363-907F-115C8DA78C1B}"/>
  <mergeCells count="55">
    <mergeCell ref="C175:F175"/>
    <mergeCell ref="C178:F178"/>
    <mergeCell ref="C179:F179"/>
    <mergeCell ref="C180:F180"/>
    <mergeCell ref="C181:F181"/>
    <mergeCell ref="C176:F176"/>
    <mergeCell ref="C177:F177"/>
    <mergeCell ref="C151:F151"/>
    <mergeCell ref="C172:F172"/>
    <mergeCell ref="C168:F168"/>
    <mergeCell ref="C166:F166"/>
    <mergeCell ref="C169:F169"/>
    <mergeCell ref="C170:F170"/>
    <mergeCell ref="C165:F165"/>
    <mergeCell ref="C160:F160"/>
    <mergeCell ref="C152:F152"/>
    <mergeCell ref="C156:F156"/>
    <mergeCell ref="C154:F154"/>
    <mergeCell ref="C153:F153"/>
    <mergeCell ref="C161:F161"/>
    <mergeCell ref="C159:F159"/>
    <mergeCell ref="C158:F158"/>
    <mergeCell ref="C157:F157"/>
    <mergeCell ref="C174:F174"/>
    <mergeCell ref="C173:F173"/>
    <mergeCell ref="C164:F164"/>
    <mergeCell ref="Y133:AJ133"/>
    <mergeCell ref="Y132:AJ132"/>
    <mergeCell ref="A132:L132"/>
    <mergeCell ref="M132:X132"/>
    <mergeCell ref="A133:L133"/>
    <mergeCell ref="M133:X133"/>
    <mergeCell ref="A134:L134"/>
    <mergeCell ref="M134:X134"/>
    <mergeCell ref="Y134:AJ134"/>
    <mergeCell ref="C147:F147"/>
    <mergeCell ref="C148:F148"/>
    <mergeCell ref="C163:F163"/>
    <mergeCell ref="C150:F150"/>
    <mergeCell ref="I186:M186"/>
    <mergeCell ref="C138:F138"/>
    <mergeCell ref="C143:F143"/>
    <mergeCell ref="C142:F142"/>
    <mergeCell ref="C141:F141"/>
    <mergeCell ref="C144:F144"/>
    <mergeCell ref="C139:F139"/>
    <mergeCell ref="C167:F167"/>
    <mergeCell ref="C145:F145"/>
    <mergeCell ref="C162:F162"/>
    <mergeCell ref="C171:F171"/>
    <mergeCell ref="C149:F149"/>
    <mergeCell ref="C140:F140"/>
    <mergeCell ref="C155:F155"/>
    <mergeCell ref="C182:F182"/>
    <mergeCell ref="C146:F146"/>
  </mergeCells>
  <phoneticPr fontId="1"/>
  <conditionalFormatting sqref="A2:AL129">
    <cfRule type="containsText" dxfId="35" priority="6" operator="containsText" text="≪">
      <formula>NOT(ISERROR(SEARCH("≪",A2)))</formula>
    </cfRule>
  </conditionalFormatting>
  <conditionalFormatting sqref="B2:B129">
    <cfRule type="expression" dxfId="34" priority="4">
      <formula>$AN2=TRUE</formula>
    </cfRule>
  </conditionalFormatting>
  <conditionalFormatting sqref="C139:C182 C183:F183">
    <cfRule type="expression" dxfId="33" priority="112">
      <formula>$B139="-"</formula>
    </cfRule>
  </conditionalFormatting>
  <conditionalFormatting sqref="E187">
    <cfRule type="expression" dxfId="32" priority="110">
      <formula>$I$186&lt;=12</formula>
    </cfRule>
  </conditionalFormatting>
  <conditionalFormatting sqref="F188">
    <cfRule type="expression" dxfId="31" priority="109">
      <formula>$I$186&lt;=12</formula>
    </cfRule>
  </conditionalFormatting>
  <conditionalFormatting sqref="I186:M186">
    <cfRule type="cellIs" dxfId="30" priority="111" operator="greaterThan">
      <formula>12</formula>
    </cfRule>
  </conditionalFormatting>
  <conditionalFormatting sqref="N2:N49">
    <cfRule type="expression" dxfId="29" priority="3">
      <formula>$AP2=TRUE</formula>
    </cfRule>
  </conditionalFormatting>
  <conditionalFormatting sqref="T50:T129">
    <cfRule type="expression" dxfId="28" priority="1">
      <formula>$AR50=TRUE</formula>
    </cfRule>
  </conditionalFormatting>
  <conditionalFormatting sqref="Z2:Z49">
    <cfRule type="expression" dxfId="27" priority="2">
      <formula>$AR2=TRUE</formula>
    </cfRule>
  </conditionalFormatting>
  <pageMargins left="0.7" right="0.7" top="0.75" bottom="0.75" header="0.3" footer="0.3"/>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0</xdr:col>
                    <xdr:colOff>0</xdr:colOff>
                    <xdr:row>2</xdr:row>
                    <xdr:rowOff>228600</xdr:rowOff>
                  </from>
                  <to>
                    <xdr:col>3</xdr:col>
                    <xdr:colOff>19050</xdr:colOff>
                    <xdr:row>3</xdr:row>
                    <xdr:rowOff>228600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0</xdr:col>
                    <xdr:colOff>0</xdr:colOff>
                    <xdr:row>4</xdr:row>
                    <xdr:rowOff>0</xdr:rowOff>
                  </from>
                  <to>
                    <xdr:col>3</xdr:col>
                    <xdr:colOff>19050</xdr:colOff>
                    <xdr:row>5</xdr:row>
                    <xdr:rowOff>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0</xdr:col>
                    <xdr:colOff>0</xdr:colOff>
                    <xdr:row>5</xdr:row>
                    <xdr:rowOff>0</xdr:rowOff>
                  </from>
                  <to>
                    <xdr:col>3</xdr:col>
                    <xdr:colOff>19050</xdr:colOff>
                    <xdr:row>6</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0</xdr:col>
                    <xdr:colOff>0</xdr:colOff>
                    <xdr:row>5</xdr:row>
                    <xdr:rowOff>228600</xdr:rowOff>
                  </from>
                  <to>
                    <xdr:col>3</xdr:col>
                    <xdr:colOff>19050</xdr:colOff>
                    <xdr:row>6</xdr:row>
                    <xdr:rowOff>228600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12</xdr:col>
                    <xdr:colOff>28575</xdr:colOff>
                    <xdr:row>2</xdr:row>
                    <xdr:rowOff>228600</xdr:rowOff>
                  </from>
                  <to>
                    <xdr:col>15</xdr:col>
                    <xdr:colOff>47625</xdr:colOff>
                    <xdr:row>4</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12</xdr:col>
                    <xdr:colOff>28575</xdr:colOff>
                    <xdr:row>4</xdr:row>
                    <xdr:rowOff>0</xdr:rowOff>
                  </from>
                  <to>
                    <xdr:col>15</xdr:col>
                    <xdr:colOff>47625</xdr:colOff>
                    <xdr:row>4</xdr:row>
                    <xdr:rowOff>228600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12</xdr:col>
                    <xdr:colOff>28575</xdr:colOff>
                    <xdr:row>5</xdr:row>
                    <xdr:rowOff>0</xdr:rowOff>
                  </from>
                  <to>
                    <xdr:col>15</xdr:col>
                    <xdr:colOff>47625</xdr:colOff>
                    <xdr:row>5</xdr:row>
                    <xdr:rowOff>190500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24</xdr:col>
                    <xdr:colOff>28575</xdr:colOff>
                    <xdr:row>2</xdr:row>
                    <xdr:rowOff>228600</xdr:rowOff>
                  </from>
                  <to>
                    <xdr:col>27</xdr:col>
                    <xdr:colOff>47625</xdr:colOff>
                    <xdr:row>3</xdr:row>
                    <xdr:rowOff>228600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24</xdr:col>
                    <xdr:colOff>28575</xdr:colOff>
                    <xdr:row>4</xdr:row>
                    <xdr:rowOff>0</xdr:rowOff>
                  </from>
                  <to>
                    <xdr:col>27</xdr:col>
                    <xdr:colOff>47625</xdr:colOff>
                    <xdr:row>5</xdr:row>
                    <xdr:rowOff>0</xdr:rowOff>
                  </to>
                </anchor>
              </controlPr>
            </control>
          </mc:Choice>
        </mc:AlternateContent>
        <mc:AlternateContent xmlns:mc="http://schemas.openxmlformats.org/markup-compatibility/2006">
          <mc:Choice Requires="x14">
            <control shapeId="18443" r:id="rId13" name="Check Box 11">
              <controlPr defaultSize="0" autoFill="0" autoLine="0" autoPict="0">
                <anchor moveWithCells="1">
                  <from>
                    <xdr:col>0</xdr:col>
                    <xdr:colOff>0</xdr:colOff>
                    <xdr:row>7</xdr:row>
                    <xdr:rowOff>228600</xdr:rowOff>
                  </from>
                  <to>
                    <xdr:col>3</xdr:col>
                    <xdr:colOff>19050</xdr:colOff>
                    <xdr:row>8</xdr:row>
                    <xdr:rowOff>228600</xdr:rowOff>
                  </to>
                </anchor>
              </controlPr>
            </control>
          </mc:Choice>
        </mc:AlternateContent>
        <mc:AlternateContent xmlns:mc="http://schemas.openxmlformats.org/markup-compatibility/2006">
          <mc:Choice Requires="x14">
            <control shapeId="18444" r:id="rId14" name="Check Box 12">
              <controlPr defaultSize="0" autoFill="0" autoLine="0" autoPict="0">
                <anchor moveWithCells="1">
                  <from>
                    <xdr:col>0</xdr:col>
                    <xdr:colOff>0</xdr:colOff>
                    <xdr:row>8</xdr:row>
                    <xdr:rowOff>228600</xdr:rowOff>
                  </from>
                  <to>
                    <xdr:col>3</xdr:col>
                    <xdr:colOff>19050</xdr:colOff>
                    <xdr:row>9</xdr:row>
                    <xdr:rowOff>228600</xdr:rowOff>
                  </to>
                </anchor>
              </controlPr>
            </control>
          </mc:Choice>
        </mc:AlternateContent>
        <mc:AlternateContent xmlns:mc="http://schemas.openxmlformats.org/markup-compatibility/2006">
          <mc:Choice Requires="x14">
            <control shapeId="18445" r:id="rId15" name="Check Box 13">
              <controlPr defaultSize="0" autoFill="0" autoLine="0" autoPict="0">
                <anchor moveWithCells="1">
                  <from>
                    <xdr:col>0</xdr:col>
                    <xdr:colOff>0</xdr:colOff>
                    <xdr:row>9</xdr:row>
                    <xdr:rowOff>228600</xdr:rowOff>
                  </from>
                  <to>
                    <xdr:col>3</xdr:col>
                    <xdr:colOff>19050</xdr:colOff>
                    <xdr:row>10</xdr:row>
                    <xdr:rowOff>228600</xdr:rowOff>
                  </to>
                </anchor>
              </controlPr>
            </control>
          </mc:Choice>
        </mc:AlternateContent>
        <mc:AlternateContent xmlns:mc="http://schemas.openxmlformats.org/markup-compatibility/2006">
          <mc:Choice Requires="x14">
            <control shapeId="18447" r:id="rId16" name="Check Box 15">
              <controlPr defaultSize="0" autoFill="0" autoLine="0" autoPict="0">
                <anchor moveWithCells="1">
                  <from>
                    <xdr:col>0</xdr:col>
                    <xdr:colOff>0</xdr:colOff>
                    <xdr:row>10</xdr:row>
                    <xdr:rowOff>228600</xdr:rowOff>
                  </from>
                  <to>
                    <xdr:col>3</xdr:col>
                    <xdr:colOff>19050</xdr:colOff>
                    <xdr:row>11</xdr:row>
                    <xdr:rowOff>228600</xdr:rowOff>
                  </to>
                </anchor>
              </controlPr>
            </control>
          </mc:Choice>
        </mc:AlternateContent>
        <mc:AlternateContent xmlns:mc="http://schemas.openxmlformats.org/markup-compatibility/2006">
          <mc:Choice Requires="x14">
            <control shapeId="18452" r:id="rId17" name="Check Box 20">
              <controlPr defaultSize="0" autoFill="0" autoLine="0" autoPict="0">
                <anchor moveWithCells="1">
                  <from>
                    <xdr:col>12</xdr:col>
                    <xdr:colOff>28575</xdr:colOff>
                    <xdr:row>7</xdr:row>
                    <xdr:rowOff>228600</xdr:rowOff>
                  </from>
                  <to>
                    <xdr:col>15</xdr:col>
                    <xdr:colOff>47625</xdr:colOff>
                    <xdr:row>8</xdr:row>
                    <xdr:rowOff>228600</xdr:rowOff>
                  </to>
                </anchor>
              </controlPr>
            </control>
          </mc:Choice>
        </mc:AlternateContent>
        <mc:AlternateContent xmlns:mc="http://schemas.openxmlformats.org/markup-compatibility/2006">
          <mc:Choice Requires="x14">
            <control shapeId="18453" r:id="rId18" name="Check Box 21">
              <controlPr defaultSize="0" autoFill="0" autoLine="0" autoPict="0">
                <anchor moveWithCells="1">
                  <from>
                    <xdr:col>12</xdr:col>
                    <xdr:colOff>28575</xdr:colOff>
                    <xdr:row>8</xdr:row>
                    <xdr:rowOff>228600</xdr:rowOff>
                  </from>
                  <to>
                    <xdr:col>15</xdr:col>
                    <xdr:colOff>47625</xdr:colOff>
                    <xdr:row>9</xdr:row>
                    <xdr:rowOff>228600</xdr:rowOff>
                  </to>
                </anchor>
              </controlPr>
            </control>
          </mc:Choice>
        </mc:AlternateContent>
        <mc:AlternateContent xmlns:mc="http://schemas.openxmlformats.org/markup-compatibility/2006">
          <mc:Choice Requires="x14">
            <control shapeId="18454" r:id="rId19" name="Check Box 22">
              <controlPr defaultSize="0" autoFill="0" autoLine="0" autoPict="0">
                <anchor moveWithCells="1">
                  <from>
                    <xdr:col>12</xdr:col>
                    <xdr:colOff>28575</xdr:colOff>
                    <xdr:row>9</xdr:row>
                    <xdr:rowOff>228600</xdr:rowOff>
                  </from>
                  <to>
                    <xdr:col>15</xdr:col>
                    <xdr:colOff>47625</xdr:colOff>
                    <xdr:row>10</xdr:row>
                    <xdr:rowOff>228600</xdr:rowOff>
                  </to>
                </anchor>
              </controlPr>
            </control>
          </mc:Choice>
        </mc:AlternateContent>
        <mc:AlternateContent xmlns:mc="http://schemas.openxmlformats.org/markup-compatibility/2006">
          <mc:Choice Requires="x14">
            <control shapeId="18457" r:id="rId20" name="Check Box 25">
              <controlPr defaultSize="0" autoFill="0" autoLine="0" autoPict="0">
                <anchor moveWithCells="1">
                  <from>
                    <xdr:col>12</xdr:col>
                    <xdr:colOff>28575</xdr:colOff>
                    <xdr:row>10</xdr:row>
                    <xdr:rowOff>228600</xdr:rowOff>
                  </from>
                  <to>
                    <xdr:col>15</xdr:col>
                    <xdr:colOff>47625</xdr:colOff>
                    <xdr:row>11</xdr:row>
                    <xdr:rowOff>228600</xdr:rowOff>
                  </to>
                </anchor>
              </controlPr>
            </control>
          </mc:Choice>
        </mc:AlternateContent>
        <mc:AlternateContent xmlns:mc="http://schemas.openxmlformats.org/markup-compatibility/2006">
          <mc:Choice Requires="x14">
            <control shapeId="18459" r:id="rId21" name="Check Box 27">
              <controlPr defaultSize="0" autoFill="0" autoLine="0" autoPict="0">
                <anchor moveWithCells="1">
                  <from>
                    <xdr:col>0</xdr:col>
                    <xdr:colOff>0</xdr:colOff>
                    <xdr:row>12</xdr:row>
                    <xdr:rowOff>219075</xdr:rowOff>
                  </from>
                  <to>
                    <xdr:col>3</xdr:col>
                    <xdr:colOff>19050</xdr:colOff>
                    <xdr:row>13</xdr:row>
                    <xdr:rowOff>219075</xdr:rowOff>
                  </to>
                </anchor>
              </controlPr>
            </control>
          </mc:Choice>
        </mc:AlternateContent>
        <mc:AlternateContent xmlns:mc="http://schemas.openxmlformats.org/markup-compatibility/2006">
          <mc:Choice Requires="x14">
            <control shapeId="18460" r:id="rId22" name="Check Box 28">
              <controlPr defaultSize="0" autoFill="0" autoLine="0" autoPict="0">
                <anchor moveWithCells="1">
                  <from>
                    <xdr:col>0</xdr:col>
                    <xdr:colOff>0</xdr:colOff>
                    <xdr:row>13</xdr:row>
                    <xdr:rowOff>219075</xdr:rowOff>
                  </from>
                  <to>
                    <xdr:col>3</xdr:col>
                    <xdr:colOff>19050</xdr:colOff>
                    <xdr:row>14</xdr:row>
                    <xdr:rowOff>219075</xdr:rowOff>
                  </to>
                </anchor>
              </controlPr>
            </control>
          </mc:Choice>
        </mc:AlternateContent>
        <mc:AlternateContent xmlns:mc="http://schemas.openxmlformats.org/markup-compatibility/2006">
          <mc:Choice Requires="x14">
            <control shapeId="18461" r:id="rId23" name="Check Box 29">
              <controlPr defaultSize="0" autoFill="0" autoLine="0" autoPict="0">
                <anchor moveWithCells="1">
                  <from>
                    <xdr:col>0</xdr:col>
                    <xdr:colOff>0</xdr:colOff>
                    <xdr:row>14</xdr:row>
                    <xdr:rowOff>219075</xdr:rowOff>
                  </from>
                  <to>
                    <xdr:col>3</xdr:col>
                    <xdr:colOff>19050</xdr:colOff>
                    <xdr:row>15</xdr:row>
                    <xdr:rowOff>219075</xdr:rowOff>
                  </to>
                </anchor>
              </controlPr>
            </control>
          </mc:Choice>
        </mc:AlternateContent>
        <mc:AlternateContent xmlns:mc="http://schemas.openxmlformats.org/markup-compatibility/2006">
          <mc:Choice Requires="x14">
            <control shapeId="18462" r:id="rId24" name="Check Box 30">
              <controlPr defaultSize="0" autoFill="0" autoLine="0" autoPict="0">
                <anchor moveWithCells="1">
                  <from>
                    <xdr:col>0</xdr:col>
                    <xdr:colOff>0</xdr:colOff>
                    <xdr:row>15</xdr:row>
                    <xdr:rowOff>228600</xdr:rowOff>
                  </from>
                  <to>
                    <xdr:col>3</xdr:col>
                    <xdr:colOff>19050</xdr:colOff>
                    <xdr:row>16</xdr:row>
                    <xdr:rowOff>228600</xdr:rowOff>
                  </to>
                </anchor>
              </controlPr>
            </control>
          </mc:Choice>
        </mc:AlternateContent>
        <mc:AlternateContent xmlns:mc="http://schemas.openxmlformats.org/markup-compatibility/2006">
          <mc:Choice Requires="x14">
            <control shapeId="18463" r:id="rId25" name="Check Box 31">
              <controlPr defaultSize="0" autoFill="0" autoLine="0" autoPict="0">
                <anchor moveWithCells="1">
                  <from>
                    <xdr:col>12</xdr:col>
                    <xdr:colOff>28575</xdr:colOff>
                    <xdr:row>12</xdr:row>
                    <xdr:rowOff>219075</xdr:rowOff>
                  </from>
                  <to>
                    <xdr:col>15</xdr:col>
                    <xdr:colOff>47625</xdr:colOff>
                    <xdr:row>13</xdr:row>
                    <xdr:rowOff>219075</xdr:rowOff>
                  </to>
                </anchor>
              </controlPr>
            </control>
          </mc:Choice>
        </mc:AlternateContent>
        <mc:AlternateContent xmlns:mc="http://schemas.openxmlformats.org/markup-compatibility/2006">
          <mc:Choice Requires="x14">
            <control shapeId="18464" r:id="rId26" name="Check Box 32">
              <controlPr defaultSize="0" autoFill="0" autoLine="0" autoPict="0">
                <anchor moveWithCells="1">
                  <from>
                    <xdr:col>12</xdr:col>
                    <xdr:colOff>28575</xdr:colOff>
                    <xdr:row>13</xdr:row>
                    <xdr:rowOff>219075</xdr:rowOff>
                  </from>
                  <to>
                    <xdr:col>15</xdr:col>
                    <xdr:colOff>47625</xdr:colOff>
                    <xdr:row>14</xdr:row>
                    <xdr:rowOff>219075</xdr:rowOff>
                  </to>
                </anchor>
              </controlPr>
            </control>
          </mc:Choice>
        </mc:AlternateContent>
        <mc:AlternateContent xmlns:mc="http://schemas.openxmlformats.org/markup-compatibility/2006">
          <mc:Choice Requires="x14">
            <control shapeId="18465" r:id="rId27" name="Check Box 33">
              <controlPr defaultSize="0" autoFill="0" autoLine="0" autoPict="0">
                <anchor moveWithCells="1">
                  <from>
                    <xdr:col>12</xdr:col>
                    <xdr:colOff>28575</xdr:colOff>
                    <xdr:row>14</xdr:row>
                    <xdr:rowOff>219075</xdr:rowOff>
                  </from>
                  <to>
                    <xdr:col>15</xdr:col>
                    <xdr:colOff>47625</xdr:colOff>
                    <xdr:row>15</xdr:row>
                    <xdr:rowOff>219075</xdr:rowOff>
                  </to>
                </anchor>
              </controlPr>
            </control>
          </mc:Choice>
        </mc:AlternateContent>
        <mc:AlternateContent xmlns:mc="http://schemas.openxmlformats.org/markup-compatibility/2006">
          <mc:Choice Requires="x14">
            <control shapeId="18466" r:id="rId28" name="Check Box 34">
              <controlPr defaultSize="0" autoFill="0" autoLine="0" autoPict="0">
                <anchor moveWithCells="1">
                  <from>
                    <xdr:col>12</xdr:col>
                    <xdr:colOff>28575</xdr:colOff>
                    <xdr:row>15</xdr:row>
                    <xdr:rowOff>228600</xdr:rowOff>
                  </from>
                  <to>
                    <xdr:col>15</xdr:col>
                    <xdr:colOff>47625</xdr:colOff>
                    <xdr:row>16</xdr:row>
                    <xdr:rowOff>228600</xdr:rowOff>
                  </to>
                </anchor>
              </controlPr>
            </control>
          </mc:Choice>
        </mc:AlternateContent>
        <mc:AlternateContent xmlns:mc="http://schemas.openxmlformats.org/markup-compatibility/2006">
          <mc:Choice Requires="x14">
            <control shapeId="18467" r:id="rId29" name="Check Box 35">
              <controlPr defaultSize="0" autoFill="0" autoLine="0" autoPict="0">
                <anchor moveWithCells="1">
                  <from>
                    <xdr:col>24</xdr:col>
                    <xdr:colOff>28575</xdr:colOff>
                    <xdr:row>12</xdr:row>
                    <xdr:rowOff>219075</xdr:rowOff>
                  </from>
                  <to>
                    <xdr:col>27</xdr:col>
                    <xdr:colOff>47625</xdr:colOff>
                    <xdr:row>13</xdr:row>
                    <xdr:rowOff>219075</xdr:rowOff>
                  </to>
                </anchor>
              </controlPr>
            </control>
          </mc:Choice>
        </mc:AlternateContent>
        <mc:AlternateContent xmlns:mc="http://schemas.openxmlformats.org/markup-compatibility/2006">
          <mc:Choice Requires="x14">
            <control shapeId="18468" r:id="rId30" name="Check Box 36">
              <controlPr defaultSize="0" autoFill="0" autoLine="0" autoPict="0">
                <anchor moveWithCells="1">
                  <from>
                    <xdr:col>24</xdr:col>
                    <xdr:colOff>28575</xdr:colOff>
                    <xdr:row>13</xdr:row>
                    <xdr:rowOff>219075</xdr:rowOff>
                  </from>
                  <to>
                    <xdr:col>27</xdr:col>
                    <xdr:colOff>47625</xdr:colOff>
                    <xdr:row>14</xdr:row>
                    <xdr:rowOff>219075</xdr:rowOff>
                  </to>
                </anchor>
              </controlPr>
            </control>
          </mc:Choice>
        </mc:AlternateContent>
        <mc:AlternateContent xmlns:mc="http://schemas.openxmlformats.org/markup-compatibility/2006">
          <mc:Choice Requires="x14">
            <control shapeId="18469" r:id="rId31" name="Check Box 37">
              <controlPr defaultSize="0" autoFill="0" autoLine="0" autoPict="0">
                <anchor moveWithCells="1">
                  <from>
                    <xdr:col>24</xdr:col>
                    <xdr:colOff>28575</xdr:colOff>
                    <xdr:row>14</xdr:row>
                    <xdr:rowOff>219075</xdr:rowOff>
                  </from>
                  <to>
                    <xdr:col>27</xdr:col>
                    <xdr:colOff>47625</xdr:colOff>
                    <xdr:row>15</xdr:row>
                    <xdr:rowOff>219075</xdr:rowOff>
                  </to>
                </anchor>
              </controlPr>
            </control>
          </mc:Choice>
        </mc:AlternateContent>
        <mc:AlternateContent xmlns:mc="http://schemas.openxmlformats.org/markup-compatibility/2006">
          <mc:Choice Requires="x14">
            <control shapeId="18470" r:id="rId32" name="Check Box 38">
              <controlPr defaultSize="0" autoFill="0" autoLine="0" autoPict="0">
                <anchor moveWithCells="1">
                  <from>
                    <xdr:col>24</xdr:col>
                    <xdr:colOff>28575</xdr:colOff>
                    <xdr:row>15</xdr:row>
                    <xdr:rowOff>228600</xdr:rowOff>
                  </from>
                  <to>
                    <xdr:col>27</xdr:col>
                    <xdr:colOff>47625</xdr:colOff>
                    <xdr:row>16</xdr:row>
                    <xdr:rowOff>228600</xdr:rowOff>
                  </to>
                </anchor>
              </controlPr>
            </control>
          </mc:Choice>
        </mc:AlternateContent>
        <mc:AlternateContent xmlns:mc="http://schemas.openxmlformats.org/markup-compatibility/2006">
          <mc:Choice Requires="x14">
            <control shapeId="18471" r:id="rId33" name="Check Box 39">
              <controlPr defaultSize="0" autoFill="0" autoLine="0" autoPict="0">
                <anchor moveWithCells="1">
                  <from>
                    <xdr:col>0</xdr:col>
                    <xdr:colOff>0</xdr:colOff>
                    <xdr:row>18</xdr:row>
                    <xdr:rowOff>228600</xdr:rowOff>
                  </from>
                  <to>
                    <xdr:col>3</xdr:col>
                    <xdr:colOff>19050</xdr:colOff>
                    <xdr:row>19</xdr:row>
                    <xdr:rowOff>228600</xdr:rowOff>
                  </to>
                </anchor>
              </controlPr>
            </control>
          </mc:Choice>
        </mc:AlternateContent>
        <mc:AlternateContent xmlns:mc="http://schemas.openxmlformats.org/markup-compatibility/2006">
          <mc:Choice Requires="x14">
            <control shapeId="18472" r:id="rId34" name="Check Box 40">
              <controlPr defaultSize="0" autoFill="0" autoLine="0" autoPict="0">
                <anchor moveWithCells="1">
                  <from>
                    <xdr:col>0</xdr:col>
                    <xdr:colOff>0</xdr:colOff>
                    <xdr:row>19</xdr:row>
                    <xdr:rowOff>228600</xdr:rowOff>
                  </from>
                  <to>
                    <xdr:col>3</xdr:col>
                    <xdr:colOff>19050</xdr:colOff>
                    <xdr:row>20</xdr:row>
                    <xdr:rowOff>228600</xdr:rowOff>
                  </to>
                </anchor>
              </controlPr>
            </control>
          </mc:Choice>
        </mc:AlternateContent>
        <mc:AlternateContent xmlns:mc="http://schemas.openxmlformats.org/markup-compatibility/2006">
          <mc:Choice Requires="x14">
            <control shapeId="18473" r:id="rId35" name="Check Box 41">
              <controlPr defaultSize="0" autoFill="0" autoLine="0" autoPict="0">
                <anchor moveWithCells="1">
                  <from>
                    <xdr:col>0</xdr:col>
                    <xdr:colOff>0</xdr:colOff>
                    <xdr:row>20</xdr:row>
                    <xdr:rowOff>228600</xdr:rowOff>
                  </from>
                  <to>
                    <xdr:col>3</xdr:col>
                    <xdr:colOff>19050</xdr:colOff>
                    <xdr:row>21</xdr:row>
                    <xdr:rowOff>228600</xdr:rowOff>
                  </to>
                </anchor>
              </controlPr>
            </control>
          </mc:Choice>
        </mc:AlternateContent>
        <mc:AlternateContent xmlns:mc="http://schemas.openxmlformats.org/markup-compatibility/2006">
          <mc:Choice Requires="x14">
            <control shapeId="18474" r:id="rId36" name="Check Box 42">
              <controlPr defaultSize="0" autoFill="0" autoLine="0" autoPict="0">
                <anchor moveWithCells="1">
                  <from>
                    <xdr:col>0</xdr:col>
                    <xdr:colOff>0</xdr:colOff>
                    <xdr:row>21</xdr:row>
                    <xdr:rowOff>228600</xdr:rowOff>
                  </from>
                  <to>
                    <xdr:col>3</xdr:col>
                    <xdr:colOff>19050</xdr:colOff>
                    <xdr:row>22</xdr:row>
                    <xdr:rowOff>228600</xdr:rowOff>
                  </to>
                </anchor>
              </controlPr>
            </control>
          </mc:Choice>
        </mc:AlternateContent>
        <mc:AlternateContent xmlns:mc="http://schemas.openxmlformats.org/markup-compatibility/2006">
          <mc:Choice Requires="x14">
            <control shapeId="18475" r:id="rId37" name="Check Box 43">
              <controlPr defaultSize="0" autoFill="0" autoLine="0" autoPict="0">
                <anchor moveWithCells="1">
                  <from>
                    <xdr:col>12</xdr:col>
                    <xdr:colOff>28575</xdr:colOff>
                    <xdr:row>18</xdr:row>
                    <xdr:rowOff>228600</xdr:rowOff>
                  </from>
                  <to>
                    <xdr:col>15</xdr:col>
                    <xdr:colOff>47625</xdr:colOff>
                    <xdr:row>19</xdr:row>
                    <xdr:rowOff>228600</xdr:rowOff>
                  </to>
                </anchor>
              </controlPr>
            </control>
          </mc:Choice>
        </mc:AlternateContent>
        <mc:AlternateContent xmlns:mc="http://schemas.openxmlformats.org/markup-compatibility/2006">
          <mc:Choice Requires="x14">
            <control shapeId="18476" r:id="rId38" name="Check Box 44">
              <controlPr defaultSize="0" autoFill="0" autoLine="0" autoPict="0">
                <anchor moveWithCells="1">
                  <from>
                    <xdr:col>12</xdr:col>
                    <xdr:colOff>28575</xdr:colOff>
                    <xdr:row>19</xdr:row>
                    <xdr:rowOff>228600</xdr:rowOff>
                  </from>
                  <to>
                    <xdr:col>15</xdr:col>
                    <xdr:colOff>47625</xdr:colOff>
                    <xdr:row>20</xdr:row>
                    <xdr:rowOff>228600</xdr:rowOff>
                  </to>
                </anchor>
              </controlPr>
            </control>
          </mc:Choice>
        </mc:AlternateContent>
        <mc:AlternateContent xmlns:mc="http://schemas.openxmlformats.org/markup-compatibility/2006">
          <mc:Choice Requires="x14">
            <control shapeId="18477" r:id="rId39" name="Check Box 45">
              <controlPr defaultSize="0" autoFill="0" autoLine="0" autoPict="0">
                <anchor moveWithCells="1">
                  <from>
                    <xdr:col>12</xdr:col>
                    <xdr:colOff>28575</xdr:colOff>
                    <xdr:row>20</xdr:row>
                    <xdr:rowOff>228600</xdr:rowOff>
                  </from>
                  <to>
                    <xdr:col>15</xdr:col>
                    <xdr:colOff>47625</xdr:colOff>
                    <xdr:row>21</xdr:row>
                    <xdr:rowOff>228600</xdr:rowOff>
                  </to>
                </anchor>
              </controlPr>
            </control>
          </mc:Choice>
        </mc:AlternateContent>
        <mc:AlternateContent xmlns:mc="http://schemas.openxmlformats.org/markup-compatibility/2006">
          <mc:Choice Requires="x14">
            <control shapeId="18478" r:id="rId40" name="Check Box 46">
              <controlPr defaultSize="0" autoFill="0" autoLine="0" autoPict="0">
                <anchor moveWithCells="1">
                  <from>
                    <xdr:col>12</xdr:col>
                    <xdr:colOff>28575</xdr:colOff>
                    <xdr:row>21</xdr:row>
                    <xdr:rowOff>228600</xdr:rowOff>
                  </from>
                  <to>
                    <xdr:col>15</xdr:col>
                    <xdr:colOff>47625</xdr:colOff>
                    <xdr:row>22</xdr:row>
                    <xdr:rowOff>228600</xdr:rowOff>
                  </to>
                </anchor>
              </controlPr>
            </control>
          </mc:Choice>
        </mc:AlternateContent>
        <mc:AlternateContent xmlns:mc="http://schemas.openxmlformats.org/markup-compatibility/2006">
          <mc:Choice Requires="x14">
            <control shapeId="18479" r:id="rId41" name="Check Box 47">
              <controlPr defaultSize="0" autoFill="0" autoLine="0" autoPict="0">
                <anchor moveWithCells="1">
                  <from>
                    <xdr:col>24</xdr:col>
                    <xdr:colOff>28575</xdr:colOff>
                    <xdr:row>18</xdr:row>
                    <xdr:rowOff>228600</xdr:rowOff>
                  </from>
                  <to>
                    <xdr:col>27</xdr:col>
                    <xdr:colOff>47625</xdr:colOff>
                    <xdr:row>19</xdr:row>
                    <xdr:rowOff>228600</xdr:rowOff>
                  </to>
                </anchor>
              </controlPr>
            </control>
          </mc:Choice>
        </mc:AlternateContent>
        <mc:AlternateContent xmlns:mc="http://schemas.openxmlformats.org/markup-compatibility/2006">
          <mc:Choice Requires="x14">
            <control shapeId="18480" r:id="rId42" name="Check Box 48">
              <controlPr defaultSize="0" autoFill="0" autoLine="0" autoPict="0">
                <anchor moveWithCells="1">
                  <from>
                    <xdr:col>24</xdr:col>
                    <xdr:colOff>28575</xdr:colOff>
                    <xdr:row>19</xdr:row>
                    <xdr:rowOff>228600</xdr:rowOff>
                  </from>
                  <to>
                    <xdr:col>27</xdr:col>
                    <xdr:colOff>47625</xdr:colOff>
                    <xdr:row>20</xdr:row>
                    <xdr:rowOff>228600</xdr:rowOff>
                  </to>
                </anchor>
              </controlPr>
            </control>
          </mc:Choice>
        </mc:AlternateContent>
        <mc:AlternateContent xmlns:mc="http://schemas.openxmlformats.org/markup-compatibility/2006">
          <mc:Choice Requires="x14">
            <control shapeId="18481" r:id="rId43" name="Check Box 49">
              <controlPr defaultSize="0" autoFill="0" autoLine="0" autoPict="0">
                <anchor moveWithCells="1">
                  <from>
                    <xdr:col>24</xdr:col>
                    <xdr:colOff>28575</xdr:colOff>
                    <xdr:row>20</xdr:row>
                    <xdr:rowOff>228600</xdr:rowOff>
                  </from>
                  <to>
                    <xdr:col>27</xdr:col>
                    <xdr:colOff>47625</xdr:colOff>
                    <xdr:row>21</xdr:row>
                    <xdr:rowOff>228600</xdr:rowOff>
                  </to>
                </anchor>
              </controlPr>
            </control>
          </mc:Choice>
        </mc:AlternateContent>
        <mc:AlternateContent xmlns:mc="http://schemas.openxmlformats.org/markup-compatibility/2006">
          <mc:Choice Requires="x14">
            <control shapeId="18483" r:id="rId44" name="Check Box 51">
              <controlPr defaultSize="0" autoFill="0" autoLine="0" autoPict="0">
                <anchor moveWithCells="1">
                  <from>
                    <xdr:col>0</xdr:col>
                    <xdr:colOff>0</xdr:colOff>
                    <xdr:row>24</xdr:row>
                    <xdr:rowOff>228600</xdr:rowOff>
                  </from>
                  <to>
                    <xdr:col>3</xdr:col>
                    <xdr:colOff>19050</xdr:colOff>
                    <xdr:row>25</xdr:row>
                    <xdr:rowOff>228600</xdr:rowOff>
                  </to>
                </anchor>
              </controlPr>
            </control>
          </mc:Choice>
        </mc:AlternateContent>
        <mc:AlternateContent xmlns:mc="http://schemas.openxmlformats.org/markup-compatibility/2006">
          <mc:Choice Requires="x14">
            <control shapeId="18484" r:id="rId45" name="Check Box 52">
              <controlPr defaultSize="0" autoFill="0" autoLine="0" autoPict="0">
                <anchor moveWithCells="1">
                  <from>
                    <xdr:col>0</xdr:col>
                    <xdr:colOff>0</xdr:colOff>
                    <xdr:row>26</xdr:row>
                    <xdr:rowOff>0</xdr:rowOff>
                  </from>
                  <to>
                    <xdr:col>3</xdr:col>
                    <xdr:colOff>19050</xdr:colOff>
                    <xdr:row>27</xdr:row>
                    <xdr:rowOff>0</xdr:rowOff>
                  </to>
                </anchor>
              </controlPr>
            </control>
          </mc:Choice>
        </mc:AlternateContent>
        <mc:AlternateContent xmlns:mc="http://schemas.openxmlformats.org/markup-compatibility/2006">
          <mc:Choice Requires="x14">
            <control shapeId="18485" r:id="rId46" name="Check Box 53">
              <controlPr defaultSize="0" autoFill="0" autoLine="0" autoPict="0">
                <anchor moveWithCells="1">
                  <from>
                    <xdr:col>12</xdr:col>
                    <xdr:colOff>28575</xdr:colOff>
                    <xdr:row>24</xdr:row>
                    <xdr:rowOff>228600</xdr:rowOff>
                  </from>
                  <to>
                    <xdr:col>15</xdr:col>
                    <xdr:colOff>47625</xdr:colOff>
                    <xdr:row>25</xdr:row>
                    <xdr:rowOff>228600</xdr:rowOff>
                  </to>
                </anchor>
              </controlPr>
            </control>
          </mc:Choice>
        </mc:AlternateContent>
        <mc:AlternateContent xmlns:mc="http://schemas.openxmlformats.org/markup-compatibility/2006">
          <mc:Choice Requires="x14">
            <control shapeId="18486" r:id="rId47" name="Check Box 54">
              <controlPr defaultSize="0" autoFill="0" autoLine="0" autoPict="0">
                <anchor moveWithCells="1">
                  <from>
                    <xdr:col>12</xdr:col>
                    <xdr:colOff>28575</xdr:colOff>
                    <xdr:row>26</xdr:row>
                    <xdr:rowOff>0</xdr:rowOff>
                  </from>
                  <to>
                    <xdr:col>15</xdr:col>
                    <xdr:colOff>47625</xdr:colOff>
                    <xdr:row>27</xdr:row>
                    <xdr:rowOff>0</xdr:rowOff>
                  </to>
                </anchor>
              </controlPr>
            </control>
          </mc:Choice>
        </mc:AlternateContent>
        <mc:AlternateContent xmlns:mc="http://schemas.openxmlformats.org/markup-compatibility/2006">
          <mc:Choice Requires="x14">
            <control shapeId="18487" r:id="rId48" name="Check Box 55">
              <controlPr defaultSize="0" autoFill="0" autoLine="0" autoPict="0">
                <anchor moveWithCells="1">
                  <from>
                    <xdr:col>24</xdr:col>
                    <xdr:colOff>28575</xdr:colOff>
                    <xdr:row>27</xdr:row>
                    <xdr:rowOff>219075</xdr:rowOff>
                  </from>
                  <to>
                    <xdr:col>27</xdr:col>
                    <xdr:colOff>47625</xdr:colOff>
                    <xdr:row>28</xdr:row>
                    <xdr:rowOff>219075</xdr:rowOff>
                  </to>
                </anchor>
              </controlPr>
            </control>
          </mc:Choice>
        </mc:AlternateContent>
        <mc:AlternateContent xmlns:mc="http://schemas.openxmlformats.org/markup-compatibility/2006">
          <mc:Choice Requires="x14">
            <control shapeId="18488" r:id="rId49" name="Check Box 56">
              <controlPr defaultSize="0" autoFill="0" autoLine="0" autoPict="0">
                <anchor moveWithCells="1">
                  <from>
                    <xdr:col>24</xdr:col>
                    <xdr:colOff>28575</xdr:colOff>
                    <xdr:row>28</xdr:row>
                    <xdr:rowOff>228600</xdr:rowOff>
                  </from>
                  <to>
                    <xdr:col>27</xdr:col>
                    <xdr:colOff>47625</xdr:colOff>
                    <xdr:row>29</xdr:row>
                    <xdr:rowOff>228600</xdr:rowOff>
                  </to>
                </anchor>
              </controlPr>
            </control>
          </mc:Choice>
        </mc:AlternateContent>
        <mc:AlternateContent xmlns:mc="http://schemas.openxmlformats.org/markup-compatibility/2006">
          <mc:Choice Requires="x14">
            <control shapeId="18489" r:id="rId50" name="Check Box 57">
              <controlPr defaultSize="0" autoFill="0" autoLine="0" autoPict="0">
                <anchor moveWithCells="1">
                  <from>
                    <xdr:col>24</xdr:col>
                    <xdr:colOff>28575</xdr:colOff>
                    <xdr:row>29</xdr:row>
                    <xdr:rowOff>228600</xdr:rowOff>
                  </from>
                  <to>
                    <xdr:col>27</xdr:col>
                    <xdr:colOff>47625</xdr:colOff>
                    <xdr:row>30</xdr:row>
                    <xdr:rowOff>228600</xdr:rowOff>
                  </to>
                </anchor>
              </controlPr>
            </control>
          </mc:Choice>
        </mc:AlternateContent>
        <mc:AlternateContent xmlns:mc="http://schemas.openxmlformats.org/markup-compatibility/2006">
          <mc:Choice Requires="x14">
            <control shapeId="18490" r:id="rId51" name="Check Box 58">
              <controlPr defaultSize="0" autoFill="0" autoLine="0" autoPict="0">
                <anchor moveWithCells="1">
                  <from>
                    <xdr:col>24</xdr:col>
                    <xdr:colOff>28575</xdr:colOff>
                    <xdr:row>30</xdr:row>
                    <xdr:rowOff>228600</xdr:rowOff>
                  </from>
                  <to>
                    <xdr:col>27</xdr:col>
                    <xdr:colOff>47625</xdr:colOff>
                    <xdr:row>31</xdr:row>
                    <xdr:rowOff>228600</xdr:rowOff>
                  </to>
                </anchor>
              </controlPr>
            </control>
          </mc:Choice>
        </mc:AlternateContent>
        <mc:AlternateContent xmlns:mc="http://schemas.openxmlformats.org/markup-compatibility/2006">
          <mc:Choice Requires="x14">
            <control shapeId="18493" r:id="rId52" name="Check Box 61">
              <controlPr defaultSize="0" autoFill="0" autoLine="0" autoPict="0">
                <anchor moveWithCells="1">
                  <from>
                    <xdr:col>12</xdr:col>
                    <xdr:colOff>28575</xdr:colOff>
                    <xdr:row>27</xdr:row>
                    <xdr:rowOff>219075</xdr:rowOff>
                  </from>
                  <to>
                    <xdr:col>15</xdr:col>
                    <xdr:colOff>47625</xdr:colOff>
                    <xdr:row>28</xdr:row>
                    <xdr:rowOff>219075</xdr:rowOff>
                  </to>
                </anchor>
              </controlPr>
            </control>
          </mc:Choice>
        </mc:AlternateContent>
        <mc:AlternateContent xmlns:mc="http://schemas.openxmlformats.org/markup-compatibility/2006">
          <mc:Choice Requires="x14">
            <control shapeId="18494" r:id="rId53" name="Check Box 62">
              <controlPr defaultSize="0" autoFill="0" autoLine="0" autoPict="0">
                <anchor moveWithCells="1">
                  <from>
                    <xdr:col>12</xdr:col>
                    <xdr:colOff>28575</xdr:colOff>
                    <xdr:row>28</xdr:row>
                    <xdr:rowOff>228600</xdr:rowOff>
                  </from>
                  <to>
                    <xdr:col>15</xdr:col>
                    <xdr:colOff>47625</xdr:colOff>
                    <xdr:row>29</xdr:row>
                    <xdr:rowOff>228600</xdr:rowOff>
                  </to>
                </anchor>
              </controlPr>
            </control>
          </mc:Choice>
        </mc:AlternateContent>
        <mc:AlternateContent xmlns:mc="http://schemas.openxmlformats.org/markup-compatibility/2006">
          <mc:Choice Requires="x14">
            <control shapeId="18495" r:id="rId54" name="Check Box 63">
              <controlPr defaultSize="0" autoFill="0" autoLine="0" autoPict="0">
                <anchor moveWithCells="1">
                  <from>
                    <xdr:col>12</xdr:col>
                    <xdr:colOff>28575</xdr:colOff>
                    <xdr:row>29</xdr:row>
                    <xdr:rowOff>228600</xdr:rowOff>
                  </from>
                  <to>
                    <xdr:col>15</xdr:col>
                    <xdr:colOff>47625</xdr:colOff>
                    <xdr:row>30</xdr:row>
                    <xdr:rowOff>228600</xdr:rowOff>
                  </to>
                </anchor>
              </controlPr>
            </control>
          </mc:Choice>
        </mc:AlternateContent>
        <mc:AlternateContent xmlns:mc="http://schemas.openxmlformats.org/markup-compatibility/2006">
          <mc:Choice Requires="x14">
            <control shapeId="18496" r:id="rId55" name="Check Box 64">
              <controlPr defaultSize="0" autoFill="0" autoLine="0" autoPict="0">
                <anchor moveWithCells="1">
                  <from>
                    <xdr:col>12</xdr:col>
                    <xdr:colOff>28575</xdr:colOff>
                    <xdr:row>30</xdr:row>
                    <xdr:rowOff>228600</xdr:rowOff>
                  </from>
                  <to>
                    <xdr:col>15</xdr:col>
                    <xdr:colOff>47625</xdr:colOff>
                    <xdr:row>31</xdr:row>
                    <xdr:rowOff>228600</xdr:rowOff>
                  </to>
                </anchor>
              </controlPr>
            </control>
          </mc:Choice>
        </mc:AlternateContent>
        <mc:AlternateContent xmlns:mc="http://schemas.openxmlformats.org/markup-compatibility/2006">
          <mc:Choice Requires="x14">
            <control shapeId="18497" r:id="rId56" name="Check Box 65">
              <controlPr defaultSize="0" autoFill="0" autoLine="0" autoPict="0">
                <anchor moveWithCells="1">
                  <from>
                    <xdr:col>12</xdr:col>
                    <xdr:colOff>28575</xdr:colOff>
                    <xdr:row>31</xdr:row>
                    <xdr:rowOff>228600</xdr:rowOff>
                  </from>
                  <to>
                    <xdr:col>15</xdr:col>
                    <xdr:colOff>47625</xdr:colOff>
                    <xdr:row>32</xdr:row>
                    <xdr:rowOff>228600</xdr:rowOff>
                  </to>
                </anchor>
              </controlPr>
            </control>
          </mc:Choice>
        </mc:AlternateContent>
        <mc:AlternateContent xmlns:mc="http://schemas.openxmlformats.org/markup-compatibility/2006">
          <mc:Choice Requires="x14">
            <control shapeId="18499" r:id="rId57" name="Check Box 67">
              <controlPr defaultSize="0" autoFill="0" autoLine="0" autoPict="0">
                <anchor moveWithCells="1">
                  <from>
                    <xdr:col>0</xdr:col>
                    <xdr:colOff>0</xdr:colOff>
                    <xdr:row>27</xdr:row>
                    <xdr:rowOff>219075</xdr:rowOff>
                  </from>
                  <to>
                    <xdr:col>3</xdr:col>
                    <xdr:colOff>19050</xdr:colOff>
                    <xdr:row>28</xdr:row>
                    <xdr:rowOff>219075</xdr:rowOff>
                  </to>
                </anchor>
              </controlPr>
            </control>
          </mc:Choice>
        </mc:AlternateContent>
        <mc:AlternateContent xmlns:mc="http://schemas.openxmlformats.org/markup-compatibility/2006">
          <mc:Choice Requires="x14">
            <control shapeId="18500" r:id="rId58" name="Check Box 68">
              <controlPr defaultSize="0" autoFill="0" autoLine="0" autoPict="0">
                <anchor moveWithCells="1">
                  <from>
                    <xdr:col>0</xdr:col>
                    <xdr:colOff>0</xdr:colOff>
                    <xdr:row>28</xdr:row>
                    <xdr:rowOff>228600</xdr:rowOff>
                  </from>
                  <to>
                    <xdr:col>3</xdr:col>
                    <xdr:colOff>19050</xdr:colOff>
                    <xdr:row>29</xdr:row>
                    <xdr:rowOff>228600</xdr:rowOff>
                  </to>
                </anchor>
              </controlPr>
            </control>
          </mc:Choice>
        </mc:AlternateContent>
        <mc:AlternateContent xmlns:mc="http://schemas.openxmlformats.org/markup-compatibility/2006">
          <mc:Choice Requires="x14">
            <control shapeId="18501" r:id="rId59" name="Check Box 69">
              <controlPr defaultSize="0" autoFill="0" autoLine="0" autoPict="0">
                <anchor moveWithCells="1">
                  <from>
                    <xdr:col>0</xdr:col>
                    <xdr:colOff>0</xdr:colOff>
                    <xdr:row>29</xdr:row>
                    <xdr:rowOff>228600</xdr:rowOff>
                  </from>
                  <to>
                    <xdr:col>3</xdr:col>
                    <xdr:colOff>19050</xdr:colOff>
                    <xdr:row>30</xdr:row>
                    <xdr:rowOff>228600</xdr:rowOff>
                  </to>
                </anchor>
              </controlPr>
            </control>
          </mc:Choice>
        </mc:AlternateContent>
        <mc:AlternateContent xmlns:mc="http://schemas.openxmlformats.org/markup-compatibility/2006">
          <mc:Choice Requires="x14">
            <control shapeId="18502" r:id="rId60" name="Check Box 70">
              <controlPr defaultSize="0" autoFill="0" autoLine="0" autoPict="0">
                <anchor moveWithCells="1">
                  <from>
                    <xdr:col>0</xdr:col>
                    <xdr:colOff>0</xdr:colOff>
                    <xdr:row>30</xdr:row>
                    <xdr:rowOff>228600</xdr:rowOff>
                  </from>
                  <to>
                    <xdr:col>3</xdr:col>
                    <xdr:colOff>19050</xdr:colOff>
                    <xdr:row>31</xdr:row>
                    <xdr:rowOff>228600</xdr:rowOff>
                  </to>
                </anchor>
              </controlPr>
            </control>
          </mc:Choice>
        </mc:AlternateContent>
        <mc:AlternateContent xmlns:mc="http://schemas.openxmlformats.org/markup-compatibility/2006">
          <mc:Choice Requires="x14">
            <control shapeId="18503" r:id="rId61" name="Check Box 71">
              <controlPr defaultSize="0" autoFill="0" autoLine="0" autoPict="0">
                <anchor moveWithCells="1">
                  <from>
                    <xdr:col>0</xdr:col>
                    <xdr:colOff>0</xdr:colOff>
                    <xdr:row>31</xdr:row>
                    <xdr:rowOff>228600</xdr:rowOff>
                  </from>
                  <to>
                    <xdr:col>3</xdr:col>
                    <xdr:colOff>19050</xdr:colOff>
                    <xdr:row>32</xdr:row>
                    <xdr:rowOff>228600</xdr:rowOff>
                  </to>
                </anchor>
              </controlPr>
            </control>
          </mc:Choice>
        </mc:AlternateContent>
        <mc:AlternateContent xmlns:mc="http://schemas.openxmlformats.org/markup-compatibility/2006">
          <mc:Choice Requires="x14">
            <control shapeId="18504" r:id="rId62" name="Check Box 72">
              <controlPr defaultSize="0" autoFill="0" autoLine="0" autoPict="0">
                <anchor moveWithCells="1">
                  <from>
                    <xdr:col>0</xdr:col>
                    <xdr:colOff>0</xdr:colOff>
                    <xdr:row>32</xdr:row>
                    <xdr:rowOff>228600</xdr:rowOff>
                  </from>
                  <to>
                    <xdr:col>3</xdr:col>
                    <xdr:colOff>19050</xdr:colOff>
                    <xdr:row>33</xdr:row>
                    <xdr:rowOff>228600</xdr:rowOff>
                  </to>
                </anchor>
              </controlPr>
            </control>
          </mc:Choice>
        </mc:AlternateContent>
        <mc:AlternateContent xmlns:mc="http://schemas.openxmlformats.org/markup-compatibility/2006">
          <mc:Choice Requires="x14">
            <control shapeId="18505" r:id="rId63" name="Check Box 73">
              <controlPr defaultSize="0" autoFill="0" autoLine="0" autoPict="0">
                <anchor moveWithCells="1">
                  <from>
                    <xdr:col>0</xdr:col>
                    <xdr:colOff>0</xdr:colOff>
                    <xdr:row>36</xdr:row>
                    <xdr:rowOff>228600</xdr:rowOff>
                  </from>
                  <to>
                    <xdr:col>3</xdr:col>
                    <xdr:colOff>19050</xdr:colOff>
                    <xdr:row>37</xdr:row>
                    <xdr:rowOff>228600</xdr:rowOff>
                  </to>
                </anchor>
              </controlPr>
            </control>
          </mc:Choice>
        </mc:AlternateContent>
        <mc:AlternateContent xmlns:mc="http://schemas.openxmlformats.org/markup-compatibility/2006">
          <mc:Choice Requires="x14">
            <control shapeId="18506" r:id="rId64" name="Check Box 74">
              <controlPr defaultSize="0" autoFill="0" autoLine="0" autoPict="0">
                <anchor moveWithCells="1">
                  <from>
                    <xdr:col>0</xdr:col>
                    <xdr:colOff>0</xdr:colOff>
                    <xdr:row>37</xdr:row>
                    <xdr:rowOff>228600</xdr:rowOff>
                  </from>
                  <to>
                    <xdr:col>3</xdr:col>
                    <xdr:colOff>19050</xdr:colOff>
                    <xdr:row>38</xdr:row>
                    <xdr:rowOff>228600</xdr:rowOff>
                  </to>
                </anchor>
              </controlPr>
            </control>
          </mc:Choice>
        </mc:AlternateContent>
        <mc:AlternateContent xmlns:mc="http://schemas.openxmlformats.org/markup-compatibility/2006">
          <mc:Choice Requires="x14">
            <control shapeId="18507" r:id="rId65" name="Check Box 75">
              <controlPr defaultSize="0" autoFill="0" autoLine="0" autoPict="0">
                <anchor moveWithCells="1">
                  <from>
                    <xdr:col>12</xdr:col>
                    <xdr:colOff>28575</xdr:colOff>
                    <xdr:row>36</xdr:row>
                    <xdr:rowOff>228600</xdr:rowOff>
                  </from>
                  <to>
                    <xdr:col>15</xdr:col>
                    <xdr:colOff>47625</xdr:colOff>
                    <xdr:row>37</xdr:row>
                    <xdr:rowOff>228600</xdr:rowOff>
                  </to>
                </anchor>
              </controlPr>
            </control>
          </mc:Choice>
        </mc:AlternateContent>
        <mc:AlternateContent xmlns:mc="http://schemas.openxmlformats.org/markup-compatibility/2006">
          <mc:Choice Requires="x14">
            <control shapeId="18508" r:id="rId66" name="Check Box 76">
              <controlPr defaultSize="0" autoFill="0" autoLine="0" autoPict="0">
                <anchor moveWithCells="1">
                  <from>
                    <xdr:col>12</xdr:col>
                    <xdr:colOff>28575</xdr:colOff>
                    <xdr:row>37</xdr:row>
                    <xdr:rowOff>228600</xdr:rowOff>
                  </from>
                  <to>
                    <xdr:col>15</xdr:col>
                    <xdr:colOff>47625</xdr:colOff>
                    <xdr:row>38</xdr:row>
                    <xdr:rowOff>228600</xdr:rowOff>
                  </to>
                </anchor>
              </controlPr>
            </control>
          </mc:Choice>
        </mc:AlternateContent>
        <mc:AlternateContent xmlns:mc="http://schemas.openxmlformats.org/markup-compatibility/2006">
          <mc:Choice Requires="x14">
            <control shapeId="18509" r:id="rId67" name="Check Box 77">
              <controlPr defaultSize="0" autoFill="0" autoLine="0" autoPict="0">
                <anchor moveWithCells="1">
                  <from>
                    <xdr:col>0</xdr:col>
                    <xdr:colOff>0</xdr:colOff>
                    <xdr:row>40</xdr:row>
                    <xdr:rowOff>228600</xdr:rowOff>
                  </from>
                  <to>
                    <xdr:col>3</xdr:col>
                    <xdr:colOff>19050</xdr:colOff>
                    <xdr:row>41</xdr:row>
                    <xdr:rowOff>228600</xdr:rowOff>
                  </to>
                </anchor>
              </controlPr>
            </control>
          </mc:Choice>
        </mc:AlternateContent>
        <mc:AlternateContent xmlns:mc="http://schemas.openxmlformats.org/markup-compatibility/2006">
          <mc:Choice Requires="x14">
            <control shapeId="18510" r:id="rId68" name="Check Box 78">
              <controlPr defaultSize="0" autoFill="0" autoLine="0" autoPict="0">
                <anchor moveWithCells="1">
                  <from>
                    <xdr:col>0</xdr:col>
                    <xdr:colOff>0</xdr:colOff>
                    <xdr:row>41</xdr:row>
                    <xdr:rowOff>228600</xdr:rowOff>
                  </from>
                  <to>
                    <xdr:col>3</xdr:col>
                    <xdr:colOff>19050</xdr:colOff>
                    <xdr:row>42</xdr:row>
                    <xdr:rowOff>228600</xdr:rowOff>
                  </to>
                </anchor>
              </controlPr>
            </control>
          </mc:Choice>
        </mc:AlternateContent>
        <mc:AlternateContent xmlns:mc="http://schemas.openxmlformats.org/markup-compatibility/2006">
          <mc:Choice Requires="x14">
            <control shapeId="18511" r:id="rId69" name="Check Box 79">
              <controlPr defaultSize="0" autoFill="0" autoLine="0" autoPict="0">
                <anchor moveWithCells="1">
                  <from>
                    <xdr:col>12</xdr:col>
                    <xdr:colOff>28575</xdr:colOff>
                    <xdr:row>40</xdr:row>
                    <xdr:rowOff>228600</xdr:rowOff>
                  </from>
                  <to>
                    <xdr:col>15</xdr:col>
                    <xdr:colOff>47625</xdr:colOff>
                    <xdr:row>41</xdr:row>
                    <xdr:rowOff>228600</xdr:rowOff>
                  </to>
                </anchor>
              </controlPr>
            </control>
          </mc:Choice>
        </mc:AlternateContent>
        <mc:AlternateContent xmlns:mc="http://schemas.openxmlformats.org/markup-compatibility/2006">
          <mc:Choice Requires="x14">
            <control shapeId="18512" r:id="rId70" name="Check Box 80">
              <controlPr defaultSize="0" autoFill="0" autoLine="0" autoPict="0">
                <anchor moveWithCells="1">
                  <from>
                    <xdr:col>12</xdr:col>
                    <xdr:colOff>28575</xdr:colOff>
                    <xdr:row>41</xdr:row>
                    <xdr:rowOff>228600</xdr:rowOff>
                  </from>
                  <to>
                    <xdr:col>15</xdr:col>
                    <xdr:colOff>47625</xdr:colOff>
                    <xdr:row>42</xdr:row>
                    <xdr:rowOff>228600</xdr:rowOff>
                  </to>
                </anchor>
              </controlPr>
            </control>
          </mc:Choice>
        </mc:AlternateContent>
        <mc:AlternateContent xmlns:mc="http://schemas.openxmlformats.org/markup-compatibility/2006">
          <mc:Choice Requires="x14">
            <control shapeId="18513" r:id="rId71" name="Check Box 81">
              <controlPr defaultSize="0" autoFill="0" autoLine="0" autoPict="0">
                <anchor moveWithCells="1">
                  <from>
                    <xdr:col>12</xdr:col>
                    <xdr:colOff>28575</xdr:colOff>
                    <xdr:row>42</xdr:row>
                    <xdr:rowOff>228600</xdr:rowOff>
                  </from>
                  <to>
                    <xdr:col>15</xdr:col>
                    <xdr:colOff>47625</xdr:colOff>
                    <xdr:row>43</xdr:row>
                    <xdr:rowOff>228600</xdr:rowOff>
                  </to>
                </anchor>
              </controlPr>
            </control>
          </mc:Choice>
        </mc:AlternateContent>
        <mc:AlternateContent xmlns:mc="http://schemas.openxmlformats.org/markup-compatibility/2006">
          <mc:Choice Requires="x14">
            <control shapeId="18514" r:id="rId72" name="Check Box 82">
              <controlPr defaultSize="0" autoFill="0" autoLine="0" autoPict="0">
                <anchor moveWithCells="1">
                  <from>
                    <xdr:col>24</xdr:col>
                    <xdr:colOff>28575</xdr:colOff>
                    <xdr:row>40</xdr:row>
                    <xdr:rowOff>228600</xdr:rowOff>
                  </from>
                  <to>
                    <xdr:col>27</xdr:col>
                    <xdr:colOff>47625</xdr:colOff>
                    <xdr:row>41</xdr:row>
                    <xdr:rowOff>228600</xdr:rowOff>
                  </to>
                </anchor>
              </controlPr>
            </control>
          </mc:Choice>
        </mc:AlternateContent>
        <mc:AlternateContent xmlns:mc="http://schemas.openxmlformats.org/markup-compatibility/2006">
          <mc:Choice Requires="x14">
            <control shapeId="18516" r:id="rId73" name="Check Box 84">
              <controlPr defaultSize="0" autoFill="0" autoLine="0" autoPict="0">
                <anchor moveWithCells="1">
                  <from>
                    <xdr:col>0</xdr:col>
                    <xdr:colOff>0</xdr:colOff>
                    <xdr:row>45</xdr:row>
                    <xdr:rowOff>219075</xdr:rowOff>
                  </from>
                  <to>
                    <xdr:col>3</xdr:col>
                    <xdr:colOff>19050</xdr:colOff>
                    <xdr:row>46</xdr:row>
                    <xdr:rowOff>219075</xdr:rowOff>
                  </to>
                </anchor>
              </controlPr>
            </control>
          </mc:Choice>
        </mc:AlternateContent>
        <mc:AlternateContent xmlns:mc="http://schemas.openxmlformats.org/markup-compatibility/2006">
          <mc:Choice Requires="x14">
            <control shapeId="18517" r:id="rId74" name="Check Box 85">
              <controlPr defaultSize="0" autoFill="0" autoLine="0" autoPict="0">
                <anchor moveWithCells="1">
                  <from>
                    <xdr:col>0</xdr:col>
                    <xdr:colOff>0</xdr:colOff>
                    <xdr:row>46</xdr:row>
                    <xdr:rowOff>228600</xdr:rowOff>
                  </from>
                  <to>
                    <xdr:col>3</xdr:col>
                    <xdr:colOff>19050</xdr:colOff>
                    <xdr:row>47</xdr:row>
                    <xdr:rowOff>228600</xdr:rowOff>
                  </to>
                </anchor>
              </controlPr>
            </control>
          </mc:Choice>
        </mc:AlternateContent>
        <mc:AlternateContent xmlns:mc="http://schemas.openxmlformats.org/markup-compatibility/2006">
          <mc:Choice Requires="x14">
            <control shapeId="18518" r:id="rId75" name="Check Box 86">
              <controlPr defaultSize="0" autoFill="0" autoLine="0" autoPict="0">
                <anchor moveWithCells="1">
                  <from>
                    <xdr:col>0</xdr:col>
                    <xdr:colOff>0</xdr:colOff>
                    <xdr:row>56</xdr:row>
                    <xdr:rowOff>228600</xdr:rowOff>
                  </from>
                  <to>
                    <xdr:col>15</xdr:col>
                    <xdr:colOff>76200</xdr:colOff>
                    <xdr:row>57</xdr:row>
                    <xdr:rowOff>228600</xdr:rowOff>
                  </to>
                </anchor>
              </controlPr>
            </control>
          </mc:Choice>
        </mc:AlternateContent>
        <mc:AlternateContent xmlns:mc="http://schemas.openxmlformats.org/markup-compatibility/2006">
          <mc:Choice Requires="x14">
            <control shapeId="18519" r:id="rId76" name="Check Box 87">
              <controlPr defaultSize="0" autoFill="0" autoLine="0" autoPict="0">
                <anchor moveWithCells="1">
                  <from>
                    <xdr:col>0</xdr:col>
                    <xdr:colOff>0</xdr:colOff>
                    <xdr:row>50</xdr:row>
                    <xdr:rowOff>219075</xdr:rowOff>
                  </from>
                  <to>
                    <xdr:col>10</xdr:col>
                    <xdr:colOff>180975</xdr:colOff>
                    <xdr:row>51</xdr:row>
                    <xdr:rowOff>219075</xdr:rowOff>
                  </to>
                </anchor>
              </controlPr>
            </control>
          </mc:Choice>
        </mc:AlternateContent>
        <mc:AlternateContent xmlns:mc="http://schemas.openxmlformats.org/markup-compatibility/2006">
          <mc:Choice Requires="x14">
            <control shapeId="18520" r:id="rId77" name="Check Box 88">
              <controlPr defaultSize="0" autoFill="0" autoLine="0" autoPict="0">
                <anchor moveWithCells="1">
                  <from>
                    <xdr:col>0</xdr:col>
                    <xdr:colOff>0</xdr:colOff>
                    <xdr:row>51</xdr:row>
                    <xdr:rowOff>219075</xdr:rowOff>
                  </from>
                  <to>
                    <xdr:col>8</xdr:col>
                    <xdr:colOff>114300</xdr:colOff>
                    <xdr:row>52</xdr:row>
                    <xdr:rowOff>219075</xdr:rowOff>
                  </to>
                </anchor>
              </controlPr>
            </control>
          </mc:Choice>
        </mc:AlternateContent>
        <mc:AlternateContent xmlns:mc="http://schemas.openxmlformats.org/markup-compatibility/2006">
          <mc:Choice Requires="x14">
            <control shapeId="18521" r:id="rId78" name="Check Box 89">
              <controlPr defaultSize="0" autoFill="0" autoLine="0" autoPict="0">
                <anchor moveWithCells="1">
                  <from>
                    <xdr:col>18</xdr:col>
                    <xdr:colOff>19050</xdr:colOff>
                    <xdr:row>50</xdr:row>
                    <xdr:rowOff>219075</xdr:rowOff>
                  </from>
                  <to>
                    <xdr:col>26</xdr:col>
                    <xdr:colOff>133350</xdr:colOff>
                    <xdr:row>51</xdr:row>
                    <xdr:rowOff>219075</xdr:rowOff>
                  </to>
                </anchor>
              </controlPr>
            </control>
          </mc:Choice>
        </mc:AlternateContent>
        <mc:AlternateContent xmlns:mc="http://schemas.openxmlformats.org/markup-compatibility/2006">
          <mc:Choice Requires="x14">
            <control shapeId="18522" r:id="rId79" name="Check Box 90">
              <controlPr defaultSize="0" autoFill="0" autoLine="0" autoPict="0">
                <anchor moveWithCells="1">
                  <from>
                    <xdr:col>18</xdr:col>
                    <xdr:colOff>19050</xdr:colOff>
                    <xdr:row>51</xdr:row>
                    <xdr:rowOff>219075</xdr:rowOff>
                  </from>
                  <to>
                    <xdr:col>32</xdr:col>
                    <xdr:colOff>76200</xdr:colOff>
                    <xdr:row>52</xdr:row>
                    <xdr:rowOff>219075</xdr:rowOff>
                  </to>
                </anchor>
              </controlPr>
            </control>
          </mc:Choice>
        </mc:AlternateContent>
        <mc:AlternateContent xmlns:mc="http://schemas.openxmlformats.org/markup-compatibility/2006">
          <mc:Choice Requires="x14">
            <control shapeId="18523" r:id="rId80" name="Check Box 91">
              <controlPr defaultSize="0" autoFill="0" autoLine="0" autoPict="0">
                <anchor moveWithCells="1">
                  <from>
                    <xdr:col>0</xdr:col>
                    <xdr:colOff>0</xdr:colOff>
                    <xdr:row>55</xdr:row>
                    <xdr:rowOff>228600</xdr:rowOff>
                  </from>
                  <to>
                    <xdr:col>10</xdr:col>
                    <xdr:colOff>123825</xdr:colOff>
                    <xdr:row>56</xdr:row>
                    <xdr:rowOff>228600</xdr:rowOff>
                  </to>
                </anchor>
              </controlPr>
            </control>
          </mc:Choice>
        </mc:AlternateContent>
        <mc:AlternateContent xmlns:mc="http://schemas.openxmlformats.org/markup-compatibility/2006">
          <mc:Choice Requires="x14">
            <control shapeId="18524" r:id="rId81" name="Check Box 92">
              <controlPr defaultSize="0" autoFill="0" autoLine="0" autoPict="0">
                <anchor moveWithCells="1">
                  <from>
                    <xdr:col>0</xdr:col>
                    <xdr:colOff>0</xdr:colOff>
                    <xdr:row>57</xdr:row>
                    <xdr:rowOff>228600</xdr:rowOff>
                  </from>
                  <to>
                    <xdr:col>10</xdr:col>
                    <xdr:colOff>104775</xdr:colOff>
                    <xdr:row>58</xdr:row>
                    <xdr:rowOff>228600</xdr:rowOff>
                  </to>
                </anchor>
              </controlPr>
            </control>
          </mc:Choice>
        </mc:AlternateContent>
        <mc:AlternateContent xmlns:mc="http://schemas.openxmlformats.org/markup-compatibility/2006">
          <mc:Choice Requires="x14">
            <control shapeId="18525" r:id="rId82" name="Check Box 93">
              <controlPr defaultSize="0" autoFill="0" autoLine="0" autoPict="0">
                <anchor moveWithCells="1">
                  <from>
                    <xdr:col>0</xdr:col>
                    <xdr:colOff>0</xdr:colOff>
                    <xdr:row>58</xdr:row>
                    <xdr:rowOff>228600</xdr:rowOff>
                  </from>
                  <to>
                    <xdr:col>8</xdr:col>
                    <xdr:colOff>114300</xdr:colOff>
                    <xdr:row>59</xdr:row>
                    <xdr:rowOff>228600</xdr:rowOff>
                  </to>
                </anchor>
              </controlPr>
            </control>
          </mc:Choice>
        </mc:AlternateContent>
        <mc:AlternateContent xmlns:mc="http://schemas.openxmlformats.org/markup-compatibility/2006">
          <mc:Choice Requires="x14">
            <control shapeId="18526" r:id="rId83" name="Check Box 94">
              <controlPr defaultSize="0" autoFill="0" autoLine="0" autoPict="0">
                <anchor moveWithCells="1">
                  <from>
                    <xdr:col>18</xdr:col>
                    <xdr:colOff>19050</xdr:colOff>
                    <xdr:row>55</xdr:row>
                    <xdr:rowOff>228600</xdr:rowOff>
                  </from>
                  <to>
                    <xdr:col>26</xdr:col>
                    <xdr:colOff>133350</xdr:colOff>
                    <xdr:row>56</xdr:row>
                    <xdr:rowOff>228600</xdr:rowOff>
                  </to>
                </anchor>
              </controlPr>
            </control>
          </mc:Choice>
        </mc:AlternateContent>
        <mc:AlternateContent xmlns:mc="http://schemas.openxmlformats.org/markup-compatibility/2006">
          <mc:Choice Requires="x14">
            <control shapeId="18527" r:id="rId84" name="Check Box 95">
              <controlPr defaultSize="0" autoFill="0" autoLine="0" autoPict="0">
                <anchor moveWithCells="1">
                  <from>
                    <xdr:col>18</xdr:col>
                    <xdr:colOff>19050</xdr:colOff>
                    <xdr:row>56</xdr:row>
                    <xdr:rowOff>228600</xdr:rowOff>
                  </from>
                  <to>
                    <xdr:col>31</xdr:col>
                    <xdr:colOff>95250</xdr:colOff>
                    <xdr:row>57</xdr:row>
                    <xdr:rowOff>228600</xdr:rowOff>
                  </to>
                </anchor>
              </controlPr>
            </control>
          </mc:Choice>
        </mc:AlternateContent>
        <mc:AlternateContent xmlns:mc="http://schemas.openxmlformats.org/markup-compatibility/2006">
          <mc:Choice Requires="x14">
            <control shapeId="18536" r:id="rId85" name="Check Box 104">
              <controlPr defaultSize="0" autoFill="0" autoLine="0" autoPict="0">
                <anchor moveWithCells="1">
                  <from>
                    <xdr:col>0</xdr:col>
                    <xdr:colOff>0</xdr:colOff>
                    <xdr:row>112</xdr:row>
                    <xdr:rowOff>228600</xdr:rowOff>
                  </from>
                  <to>
                    <xdr:col>8</xdr:col>
                    <xdr:colOff>114300</xdr:colOff>
                    <xdr:row>113</xdr:row>
                    <xdr:rowOff>228600</xdr:rowOff>
                  </to>
                </anchor>
              </controlPr>
            </control>
          </mc:Choice>
        </mc:AlternateContent>
        <mc:AlternateContent xmlns:mc="http://schemas.openxmlformats.org/markup-compatibility/2006">
          <mc:Choice Requires="x14">
            <control shapeId="18537" r:id="rId86" name="Check Box 105">
              <controlPr defaultSize="0" autoFill="0" autoLine="0" autoPict="0">
                <anchor moveWithCells="1">
                  <from>
                    <xdr:col>0</xdr:col>
                    <xdr:colOff>0</xdr:colOff>
                    <xdr:row>113</xdr:row>
                    <xdr:rowOff>219075</xdr:rowOff>
                  </from>
                  <to>
                    <xdr:col>8</xdr:col>
                    <xdr:colOff>114300</xdr:colOff>
                    <xdr:row>114</xdr:row>
                    <xdr:rowOff>219075</xdr:rowOff>
                  </to>
                </anchor>
              </controlPr>
            </control>
          </mc:Choice>
        </mc:AlternateContent>
        <mc:AlternateContent xmlns:mc="http://schemas.openxmlformats.org/markup-compatibility/2006">
          <mc:Choice Requires="x14">
            <control shapeId="18538" r:id="rId87" name="Check Box 106">
              <controlPr defaultSize="0" autoFill="0" autoLine="0" autoPict="0">
                <anchor moveWithCells="1">
                  <from>
                    <xdr:col>0</xdr:col>
                    <xdr:colOff>0</xdr:colOff>
                    <xdr:row>114</xdr:row>
                    <xdr:rowOff>219075</xdr:rowOff>
                  </from>
                  <to>
                    <xdr:col>8</xdr:col>
                    <xdr:colOff>114300</xdr:colOff>
                    <xdr:row>115</xdr:row>
                    <xdr:rowOff>219075</xdr:rowOff>
                  </to>
                </anchor>
              </controlPr>
            </control>
          </mc:Choice>
        </mc:AlternateContent>
        <mc:AlternateContent xmlns:mc="http://schemas.openxmlformats.org/markup-compatibility/2006">
          <mc:Choice Requires="x14">
            <control shapeId="18596" r:id="rId88" name="Check Box 164">
              <controlPr defaultSize="0" autoFill="0" autoLine="0" autoPict="0">
                <anchor moveWithCells="1">
                  <from>
                    <xdr:col>12</xdr:col>
                    <xdr:colOff>28575</xdr:colOff>
                    <xdr:row>5</xdr:row>
                    <xdr:rowOff>228600</xdr:rowOff>
                  </from>
                  <to>
                    <xdr:col>15</xdr:col>
                    <xdr:colOff>180975</xdr:colOff>
                    <xdr:row>6</xdr:row>
                    <xdr:rowOff>228600</xdr:rowOff>
                  </to>
                </anchor>
              </controlPr>
            </control>
          </mc:Choice>
        </mc:AlternateContent>
        <mc:AlternateContent xmlns:mc="http://schemas.openxmlformats.org/markup-compatibility/2006">
          <mc:Choice Requires="x14">
            <control shapeId="18597" r:id="rId89" name="Check Box 165">
              <controlPr defaultSize="0" autoFill="0" autoLine="0" autoPict="0">
                <anchor moveWithCells="1">
                  <from>
                    <xdr:col>24</xdr:col>
                    <xdr:colOff>28575</xdr:colOff>
                    <xdr:row>5</xdr:row>
                    <xdr:rowOff>0</xdr:rowOff>
                  </from>
                  <to>
                    <xdr:col>27</xdr:col>
                    <xdr:colOff>180975</xdr:colOff>
                    <xdr:row>6</xdr:row>
                    <xdr:rowOff>0</xdr:rowOff>
                  </to>
                </anchor>
              </controlPr>
            </control>
          </mc:Choice>
        </mc:AlternateContent>
        <mc:AlternateContent xmlns:mc="http://schemas.openxmlformats.org/markup-compatibility/2006">
          <mc:Choice Requires="x14">
            <control shapeId="18598" r:id="rId90" name="Check Box 166">
              <controlPr defaultSize="0" autoFill="0" autoLine="0" autoPict="0">
                <anchor moveWithCells="1">
                  <from>
                    <xdr:col>24</xdr:col>
                    <xdr:colOff>28575</xdr:colOff>
                    <xdr:row>5</xdr:row>
                    <xdr:rowOff>228600</xdr:rowOff>
                  </from>
                  <to>
                    <xdr:col>27</xdr:col>
                    <xdr:colOff>180975</xdr:colOff>
                    <xdr:row>6</xdr:row>
                    <xdr:rowOff>228600</xdr:rowOff>
                  </to>
                </anchor>
              </controlPr>
            </control>
          </mc:Choice>
        </mc:AlternateContent>
        <mc:AlternateContent xmlns:mc="http://schemas.openxmlformats.org/markup-compatibility/2006">
          <mc:Choice Requires="x14">
            <control shapeId="18599" r:id="rId91" name="Check Box 167">
              <controlPr defaultSize="0" autoFill="0" autoLine="0" autoPict="0">
                <anchor moveWithCells="1">
                  <from>
                    <xdr:col>24</xdr:col>
                    <xdr:colOff>28575</xdr:colOff>
                    <xdr:row>7</xdr:row>
                    <xdr:rowOff>228600</xdr:rowOff>
                  </from>
                  <to>
                    <xdr:col>27</xdr:col>
                    <xdr:colOff>180975</xdr:colOff>
                    <xdr:row>8</xdr:row>
                    <xdr:rowOff>228600</xdr:rowOff>
                  </to>
                </anchor>
              </controlPr>
            </control>
          </mc:Choice>
        </mc:AlternateContent>
        <mc:AlternateContent xmlns:mc="http://schemas.openxmlformats.org/markup-compatibility/2006">
          <mc:Choice Requires="x14">
            <control shapeId="18600" r:id="rId92" name="Check Box 168">
              <controlPr defaultSize="0" autoFill="0" autoLine="0" autoPict="0">
                <anchor moveWithCells="1">
                  <from>
                    <xdr:col>24</xdr:col>
                    <xdr:colOff>28575</xdr:colOff>
                    <xdr:row>8</xdr:row>
                    <xdr:rowOff>228600</xdr:rowOff>
                  </from>
                  <to>
                    <xdr:col>27</xdr:col>
                    <xdr:colOff>180975</xdr:colOff>
                    <xdr:row>9</xdr:row>
                    <xdr:rowOff>228600</xdr:rowOff>
                  </to>
                </anchor>
              </controlPr>
            </control>
          </mc:Choice>
        </mc:AlternateContent>
        <mc:AlternateContent xmlns:mc="http://schemas.openxmlformats.org/markup-compatibility/2006">
          <mc:Choice Requires="x14">
            <control shapeId="18601" r:id="rId93" name="Check Box 169">
              <controlPr defaultSize="0" autoFill="0" autoLine="0" autoPict="0">
                <anchor moveWithCells="1">
                  <from>
                    <xdr:col>24</xdr:col>
                    <xdr:colOff>28575</xdr:colOff>
                    <xdr:row>9</xdr:row>
                    <xdr:rowOff>228600</xdr:rowOff>
                  </from>
                  <to>
                    <xdr:col>27</xdr:col>
                    <xdr:colOff>180975</xdr:colOff>
                    <xdr:row>10</xdr:row>
                    <xdr:rowOff>228600</xdr:rowOff>
                  </to>
                </anchor>
              </controlPr>
            </control>
          </mc:Choice>
        </mc:AlternateContent>
        <mc:AlternateContent xmlns:mc="http://schemas.openxmlformats.org/markup-compatibility/2006">
          <mc:Choice Requires="x14">
            <control shapeId="18602" r:id="rId94" name="Check Box 170">
              <controlPr defaultSize="0" autoFill="0" autoLine="0" autoPict="0">
                <anchor moveWithCells="1">
                  <from>
                    <xdr:col>24</xdr:col>
                    <xdr:colOff>28575</xdr:colOff>
                    <xdr:row>10</xdr:row>
                    <xdr:rowOff>228600</xdr:rowOff>
                  </from>
                  <to>
                    <xdr:col>27</xdr:col>
                    <xdr:colOff>180975</xdr:colOff>
                    <xdr:row>11</xdr:row>
                    <xdr:rowOff>228600</xdr:rowOff>
                  </to>
                </anchor>
              </controlPr>
            </control>
          </mc:Choice>
        </mc:AlternateContent>
        <mc:AlternateContent xmlns:mc="http://schemas.openxmlformats.org/markup-compatibility/2006">
          <mc:Choice Requires="x14">
            <control shapeId="18603" r:id="rId95" name="Check Box 171">
              <controlPr defaultSize="0" autoFill="0" autoLine="0" autoPict="0">
                <anchor moveWithCells="1">
                  <from>
                    <xdr:col>0</xdr:col>
                    <xdr:colOff>0</xdr:colOff>
                    <xdr:row>17</xdr:row>
                    <xdr:rowOff>0</xdr:rowOff>
                  </from>
                  <to>
                    <xdr:col>3</xdr:col>
                    <xdr:colOff>152400</xdr:colOff>
                    <xdr:row>18</xdr:row>
                    <xdr:rowOff>0</xdr:rowOff>
                  </to>
                </anchor>
              </controlPr>
            </control>
          </mc:Choice>
        </mc:AlternateContent>
        <mc:AlternateContent xmlns:mc="http://schemas.openxmlformats.org/markup-compatibility/2006">
          <mc:Choice Requires="x14">
            <control shapeId="18604" r:id="rId96" name="Check Box 172">
              <controlPr defaultSize="0" autoFill="0" autoLine="0" autoPict="0">
                <anchor moveWithCells="1">
                  <from>
                    <xdr:col>12</xdr:col>
                    <xdr:colOff>28575</xdr:colOff>
                    <xdr:row>17</xdr:row>
                    <xdr:rowOff>0</xdr:rowOff>
                  </from>
                  <to>
                    <xdr:col>15</xdr:col>
                    <xdr:colOff>180975</xdr:colOff>
                    <xdr:row>18</xdr:row>
                    <xdr:rowOff>0</xdr:rowOff>
                  </to>
                </anchor>
              </controlPr>
            </control>
          </mc:Choice>
        </mc:AlternateContent>
        <mc:AlternateContent xmlns:mc="http://schemas.openxmlformats.org/markup-compatibility/2006">
          <mc:Choice Requires="x14">
            <control shapeId="18605" r:id="rId97" name="Check Box 173">
              <controlPr defaultSize="0" autoFill="0" autoLine="0" autoPict="0">
                <anchor moveWithCells="1">
                  <from>
                    <xdr:col>24</xdr:col>
                    <xdr:colOff>28575</xdr:colOff>
                    <xdr:row>17</xdr:row>
                    <xdr:rowOff>0</xdr:rowOff>
                  </from>
                  <to>
                    <xdr:col>27</xdr:col>
                    <xdr:colOff>180975</xdr:colOff>
                    <xdr:row>18</xdr:row>
                    <xdr:rowOff>0</xdr:rowOff>
                  </to>
                </anchor>
              </controlPr>
            </control>
          </mc:Choice>
        </mc:AlternateContent>
        <mc:AlternateContent xmlns:mc="http://schemas.openxmlformats.org/markup-compatibility/2006">
          <mc:Choice Requires="x14">
            <control shapeId="18606" r:id="rId98" name="Check Box 174">
              <controlPr defaultSize="0" autoFill="0" autoLine="0" autoPict="0">
                <anchor moveWithCells="1">
                  <from>
                    <xdr:col>0</xdr:col>
                    <xdr:colOff>0</xdr:colOff>
                    <xdr:row>22</xdr:row>
                    <xdr:rowOff>228600</xdr:rowOff>
                  </from>
                  <to>
                    <xdr:col>3</xdr:col>
                    <xdr:colOff>152400</xdr:colOff>
                    <xdr:row>23</xdr:row>
                    <xdr:rowOff>228600</xdr:rowOff>
                  </to>
                </anchor>
              </controlPr>
            </control>
          </mc:Choice>
        </mc:AlternateContent>
        <mc:AlternateContent xmlns:mc="http://schemas.openxmlformats.org/markup-compatibility/2006">
          <mc:Choice Requires="x14">
            <control shapeId="18607" r:id="rId99" name="Check Box 175">
              <controlPr defaultSize="0" autoFill="0" autoLine="0" autoPict="0">
                <anchor moveWithCells="1">
                  <from>
                    <xdr:col>12</xdr:col>
                    <xdr:colOff>28575</xdr:colOff>
                    <xdr:row>22</xdr:row>
                    <xdr:rowOff>228600</xdr:rowOff>
                  </from>
                  <to>
                    <xdr:col>15</xdr:col>
                    <xdr:colOff>180975</xdr:colOff>
                    <xdr:row>23</xdr:row>
                    <xdr:rowOff>228600</xdr:rowOff>
                  </to>
                </anchor>
              </controlPr>
            </control>
          </mc:Choice>
        </mc:AlternateContent>
        <mc:AlternateContent xmlns:mc="http://schemas.openxmlformats.org/markup-compatibility/2006">
          <mc:Choice Requires="x14">
            <control shapeId="18608" r:id="rId100" name="Check Box 176">
              <controlPr defaultSize="0" autoFill="0" autoLine="0" autoPict="0">
                <anchor moveWithCells="1">
                  <from>
                    <xdr:col>24</xdr:col>
                    <xdr:colOff>28575</xdr:colOff>
                    <xdr:row>21</xdr:row>
                    <xdr:rowOff>228600</xdr:rowOff>
                  </from>
                  <to>
                    <xdr:col>27</xdr:col>
                    <xdr:colOff>180975</xdr:colOff>
                    <xdr:row>22</xdr:row>
                    <xdr:rowOff>228600</xdr:rowOff>
                  </to>
                </anchor>
              </controlPr>
            </control>
          </mc:Choice>
        </mc:AlternateContent>
        <mc:AlternateContent xmlns:mc="http://schemas.openxmlformats.org/markup-compatibility/2006">
          <mc:Choice Requires="x14">
            <control shapeId="18609" r:id="rId101" name="Check Box 177">
              <controlPr defaultSize="0" autoFill="0" autoLine="0" autoPict="0">
                <anchor moveWithCells="1">
                  <from>
                    <xdr:col>24</xdr:col>
                    <xdr:colOff>28575</xdr:colOff>
                    <xdr:row>22</xdr:row>
                    <xdr:rowOff>228600</xdr:rowOff>
                  </from>
                  <to>
                    <xdr:col>27</xdr:col>
                    <xdr:colOff>180975</xdr:colOff>
                    <xdr:row>23</xdr:row>
                    <xdr:rowOff>228600</xdr:rowOff>
                  </to>
                </anchor>
              </controlPr>
            </control>
          </mc:Choice>
        </mc:AlternateContent>
        <mc:AlternateContent xmlns:mc="http://schemas.openxmlformats.org/markup-compatibility/2006">
          <mc:Choice Requires="x14">
            <control shapeId="18610" r:id="rId102" name="Check Box 178">
              <controlPr defaultSize="0" autoFill="0" autoLine="0" autoPict="0">
                <anchor moveWithCells="1">
                  <from>
                    <xdr:col>24</xdr:col>
                    <xdr:colOff>28575</xdr:colOff>
                    <xdr:row>24</xdr:row>
                    <xdr:rowOff>228600</xdr:rowOff>
                  </from>
                  <to>
                    <xdr:col>27</xdr:col>
                    <xdr:colOff>180975</xdr:colOff>
                    <xdr:row>25</xdr:row>
                    <xdr:rowOff>228600</xdr:rowOff>
                  </to>
                </anchor>
              </controlPr>
            </control>
          </mc:Choice>
        </mc:AlternateContent>
        <mc:AlternateContent xmlns:mc="http://schemas.openxmlformats.org/markup-compatibility/2006">
          <mc:Choice Requires="x14">
            <control shapeId="18611" r:id="rId103" name="Check Box 179">
              <controlPr defaultSize="0" autoFill="0" autoLine="0" autoPict="0">
                <anchor moveWithCells="1">
                  <from>
                    <xdr:col>24</xdr:col>
                    <xdr:colOff>28575</xdr:colOff>
                    <xdr:row>26</xdr:row>
                    <xdr:rowOff>0</xdr:rowOff>
                  </from>
                  <to>
                    <xdr:col>27</xdr:col>
                    <xdr:colOff>180975</xdr:colOff>
                    <xdr:row>27</xdr:row>
                    <xdr:rowOff>0</xdr:rowOff>
                  </to>
                </anchor>
              </controlPr>
            </control>
          </mc:Choice>
        </mc:AlternateContent>
        <mc:AlternateContent xmlns:mc="http://schemas.openxmlformats.org/markup-compatibility/2006">
          <mc:Choice Requires="x14">
            <control shapeId="18612" r:id="rId104" name="Check Box 180">
              <controlPr defaultSize="0" autoFill="0" autoLine="0" autoPict="0">
                <anchor moveWithCells="1">
                  <from>
                    <xdr:col>0</xdr:col>
                    <xdr:colOff>0</xdr:colOff>
                    <xdr:row>34</xdr:row>
                    <xdr:rowOff>0</xdr:rowOff>
                  </from>
                  <to>
                    <xdr:col>3</xdr:col>
                    <xdr:colOff>152400</xdr:colOff>
                    <xdr:row>35</xdr:row>
                    <xdr:rowOff>0</xdr:rowOff>
                  </to>
                </anchor>
              </controlPr>
            </control>
          </mc:Choice>
        </mc:AlternateContent>
        <mc:AlternateContent xmlns:mc="http://schemas.openxmlformats.org/markup-compatibility/2006">
          <mc:Choice Requires="x14">
            <control shapeId="18613" r:id="rId105" name="Check Box 181">
              <controlPr defaultSize="0" autoFill="0" autoLine="0" autoPict="0">
                <anchor moveWithCells="1">
                  <from>
                    <xdr:col>0</xdr:col>
                    <xdr:colOff>0</xdr:colOff>
                    <xdr:row>35</xdr:row>
                    <xdr:rowOff>0</xdr:rowOff>
                  </from>
                  <to>
                    <xdr:col>3</xdr:col>
                    <xdr:colOff>152400</xdr:colOff>
                    <xdr:row>36</xdr:row>
                    <xdr:rowOff>0</xdr:rowOff>
                  </to>
                </anchor>
              </controlPr>
            </control>
          </mc:Choice>
        </mc:AlternateContent>
        <mc:AlternateContent xmlns:mc="http://schemas.openxmlformats.org/markup-compatibility/2006">
          <mc:Choice Requires="x14">
            <control shapeId="18614" r:id="rId106" name="Check Box 182">
              <controlPr defaultSize="0" autoFill="0" autoLine="0" autoPict="0">
                <anchor moveWithCells="1">
                  <from>
                    <xdr:col>12</xdr:col>
                    <xdr:colOff>28575</xdr:colOff>
                    <xdr:row>32</xdr:row>
                    <xdr:rowOff>228600</xdr:rowOff>
                  </from>
                  <to>
                    <xdr:col>15</xdr:col>
                    <xdr:colOff>180975</xdr:colOff>
                    <xdr:row>33</xdr:row>
                    <xdr:rowOff>228600</xdr:rowOff>
                  </to>
                </anchor>
              </controlPr>
            </control>
          </mc:Choice>
        </mc:AlternateContent>
        <mc:AlternateContent xmlns:mc="http://schemas.openxmlformats.org/markup-compatibility/2006">
          <mc:Choice Requires="x14">
            <control shapeId="18615" r:id="rId107" name="Check Box 183">
              <controlPr defaultSize="0" autoFill="0" autoLine="0" autoPict="0">
                <anchor moveWithCells="1">
                  <from>
                    <xdr:col>12</xdr:col>
                    <xdr:colOff>28575</xdr:colOff>
                    <xdr:row>34</xdr:row>
                    <xdr:rowOff>0</xdr:rowOff>
                  </from>
                  <to>
                    <xdr:col>15</xdr:col>
                    <xdr:colOff>180975</xdr:colOff>
                    <xdr:row>35</xdr:row>
                    <xdr:rowOff>0</xdr:rowOff>
                  </to>
                </anchor>
              </controlPr>
            </control>
          </mc:Choice>
        </mc:AlternateContent>
        <mc:AlternateContent xmlns:mc="http://schemas.openxmlformats.org/markup-compatibility/2006">
          <mc:Choice Requires="x14">
            <control shapeId="18616" r:id="rId108" name="Check Box 184">
              <controlPr defaultSize="0" autoFill="0" autoLine="0" autoPict="0">
                <anchor moveWithCells="1">
                  <from>
                    <xdr:col>12</xdr:col>
                    <xdr:colOff>28575</xdr:colOff>
                    <xdr:row>35</xdr:row>
                    <xdr:rowOff>0</xdr:rowOff>
                  </from>
                  <to>
                    <xdr:col>15</xdr:col>
                    <xdr:colOff>180975</xdr:colOff>
                    <xdr:row>36</xdr:row>
                    <xdr:rowOff>0</xdr:rowOff>
                  </to>
                </anchor>
              </controlPr>
            </control>
          </mc:Choice>
        </mc:AlternateContent>
        <mc:AlternateContent xmlns:mc="http://schemas.openxmlformats.org/markup-compatibility/2006">
          <mc:Choice Requires="x14">
            <control shapeId="18617" r:id="rId109" name="Check Box 185">
              <controlPr defaultSize="0" autoFill="0" autoLine="0" autoPict="0">
                <anchor moveWithCells="1">
                  <from>
                    <xdr:col>24</xdr:col>
                    <xdr:colOff>28575</xdr:colOff>
                    <xdr:row>31</xdr:row>
                    <xdr:rowOff>228600</xdr:rowOff>
                  </from>
                  <to>
                    <xdr:col>27</xdr:col>
                    <xdr:colOff>180975</xdr:colOff>
                    <xdr:row>32</xdr:row>
                    <xdr:rowOff>228600</xdr:rowOff>
                  </to>
                </anchor>
              </controlPr>
            </control>
          </mc:Choice>
        </mc:AlternateContent>
        <mc:AlternateContent xmlns:mc="http://schemas.openxmlformats.org/markup-compatibility/2006">
          <mc:Choice Requires="x14">
            <control shapeId="18618" r:id="rId110" name="Check Box 186">
              <controlPr defaultSize="0" autoFill="0" autoLine="0" autoPict="0">
                <anchor moveWithCells="1">
                  <from>
                    <xdr:col>24</xdr:col>
                    <xdr:colOff>28575</xdr:colOff>
                    <xdr:row>32</xdr:row>
                    <xdr:rowOff>228600</xdr:rowOff>
                  </from>
                  <to>
                    <xdr:col>27</xdr:col>
                    <xdr:colOff>180975</xdr:colOff>
                    <xdr:row>33</xdr:row>
                    <xdr:rowOff>228600</xdr:rowOff>
                  </to>
                </anchor>
              </controlPr>
            </control>
          </mc:Choice>
        </mc:AlternateContent>
        <mc:AlternateContent xmlns:mc="http://schemas.openxmlformats.org/markup-compatibility/2006">
          <mc:Choice Requires="x14">
            <control shapeId="18619" r:id="rId111" name="Check Box 187">
              <controlPr defaultSize="0" autoFill="0" autoLine="0" autoPict="0">
                <anchor moveWithCells="1">
                  <from>
                    <xdr:col>24</xdr:col>
                    <xdr:colOff>28575</xdr:colOff>
                    <xdr:row>34</xdr:row>
                    <xdr:rowOff>0</xdr:rowOff>
                  </from>
                  <to>
                    <xdr:col>27</xdr:col>
                    <xdr:colOff>180975</xdr:colOff>
                    <xdr:row>35</xdr:row>
                    <xdr:rowOff>0</xdr:rowOff>
                  </to>
                </anchor>
              </controlPr>
            </control>
          </mc:Choice>
        </mc:AlternateContent>
        <mc:AlternateContent xmlns:mc="http://schemas.openxmlformats.org/markup-compatibility/2006">
          <mc:Choice Requires="x14">
            <control shapeId="18620" r:id="rId112" name="Check Box 188">
              <controlPr defaultSize="0" autoFill="0" autoLine="0" autoPict="0">
                <anchor moveWithCells="1">
                  <from>
                    <xdr:col>24</xdr:col>
                    <xdr:colOff>28575</xdr:colOff>
                    <xdr:row>35</xdr:row>
                    <xdr:rowOff>0</xdr:rowOff>
                  </from>
                  <to>
                    <xdr:col>27</xdr:col>
                    <xdr:colOff>180975</xdr:colOff>
                    <xdr:row>36</xdr:row>
                    <xdr:rowOff>0</xdr:rowOff>
                  </to>
                </anchor>
              </controlPr>
            </control>
          </mc:Choice>
        </mc:AlternateContent>
        <mc:AlternateContent xmlns:mc="http://schemas.openxmlformats.org/markup-compatibility/2006">
          <mc:Choice Requires="x14">
            <control shapeId="18621" r:id="rId113" name="Check Box 189">
              <controlPr defaultSize="0" autoFill="0" autoLine="0" autoPict="0">
                <anchor moveWithCells="1">
                  <from>
                    <xdr:col>24</xdr:col>
                    <xdr:colOff>28575</xdr:colOff>
                    <xdr:row>36</xdr:row>
                    <xdr:rowOff>228600</xdr:rowOff>
                  </from>
                  <to>
                    <xdr:col>27</xdr:col>
                    <xdr:colOff>180975</xdr:colOff>
                    <xdr:row>37</xdr:row>
                    <xdr:rowOff>228600</xdr:rowOff>
                  </to>
                </anchor>
              </controlPr>
            </control>
          </mc:Choice>
        </mc:AlternateContent>
        <mc:AlternateContent xmlns:mc="http://schemas.openxmlformats.org/markup-compatibility/2006">
          <mc:Choice Requires="x14">
            <control shapeId="18622" r:id="rId114" name="Check Box 190">
              <controlPr defaultSize="0" autoFill="0" autoLine="0" autoPict="0">
                <anchor moveWithCells="1">
                  <from>
                    <xdr:col>24</xdr:col>
                    <xdr:colOff>28575</xdr:colOff>
                    <xdr:row>37</xdr:row>
                    <xdr:rowOff>228600</xdr:rowOff>
                  </from>
                  <to>
                    <xdr:col>27</xdr:col>
                    <xdr:colOff>180975</xdr:colOff>
                    <xdr:row>38</xdr:row>
                    <xdr:rowOff>228600</xdr:rowOff>
                  </to>
                </anchor>
              </controlPr>
            </control>
          </mc:Choice>
        </mc:AlternateContent>
        <mc:AlternateContent xmlns:mc="http://schemas.openxmlformats.org/markup-compatibility/2006">
          <mc:Choice Requires="x14">
            <control shapeId="18623" r:id="rId115" name="Check Box 191">
              <controlPr defaultSize="0" autoFill="0" autoLine="0" autoPict="0">
                <anchor moveWithCells="1">
                  <from>
                    <xdr:col>24</xdr:col>
                    <xdr:colOff>28575</xdr:colOff>
                    <xdr:row>39</xdr:row>
                    <xdr:rowOff>0</xdr:rowOff>
                  </from>
                  <to>
                    <xdr:col>27</xdr:col>
                    <xdr:colOff>180975</xdr:colOff>
                    <xdr:row>40</xdr:row>
                    <xdr:rowOff>0</xdr:rowOff>
                  </to>
                </anchor>
              </controlPr>
            </control>
          </mc:Choice>
        </mc:AlternateContent>
        <mc:AlternateContent xmlns:mc="http://schemas.openxmlformats.org/markup-compatibility/2006">
          <mc:Choice Requires="x14">
            <control shapeId="18624" r:id="rId116" name="Check Box 192">
              <controlPr defaultSize="0" autoFill="0" autoLine="0" autoPict="0">
                <anchor moveWithCells="1">
                  <from>
                    <xdr:col>12</xdr:col>
                    <xdr:colOff>28575</xdr:colOff>
                    <xdr:row>39</xdr:row>
                    <xdr:rowOff>0</xdr:rowOff>
                  </from>
                  <to>
                    <xdr:col>15</xdr:col>
                    <xdr:colOff>180975</xdr:colOff>
                    <xdr:row>40</xdr:row>
                    <xdr:rowOff>0</xdr:rowOff>
                  </to>
                </anchor>
              </controlPr>
            </control>
          </mc:Choice>
        </mc:AlternateContent>
        <mc:AlternateContent xmlns:mc="http://schemas.openxmlformats.org/markup-compatibility/2006">
          <mc:Choice Requires="x14">
            <control shapeId="18625" r:id="rId117" name="Check Box 193">
              <controlPr defaultSize="0" autoFill="0" autoLine="0" autoPict="0">
                <anchor moveWithCells="1">
                  <from>
                    <xdr:col>0</xdr:col>
                    <xdr:colOff>0</xdr:colOff>
                    <xdr:row>39</xdr:row>
                    <xdr:rowOff>0</xdr:rowOff>
                  </from>
                  <to>
                    <xdr:col>3</xdr:col>
                    <xdr:colOff>152400</xdr:colOff>
                    <xdr:row>40</xdr:row>
                    <xdr:rowOff>0</xdr:rowOff>
                  </to>
                </anchor>
              </controlPr>
            </control>
          </mc:Choice>
        </mc:AlternateContent>
        <mc:AlternateContent xmlns:mc="http://schemas.openxmlformats.org/markup-compatibility/2006">
          <mc:Choice Requires="x14">
            <control shapeId="18626" r:id="rId118" name="Check Box 194">
              <controlPr defaultSize="0" autoFill="0" autoLine="0" autoPict="0">
                <anchor moveWithCells="1">
                  <from>
                    <xdr:col>0</xdr:col>
                    <xdr:colOff>0</xdr:colOff>
                    <xdr:row>42</xdr:row>
                    <xdr:rowOff>228600</xdr:rowOff>
                  </from>
                  <to>
                    <xdr:col>3</xdr:col>
                    <xdr:colOff>152400</xdr:colOff>
                    <xdr:row>43</xdr:row>
                    <xdr:rowOff>228600</xdr:rowOff>
                  </to>
                </anchor>
              </controlPr>
            </control>
          </mc:Choice>
        </mc:AlternateContent>
        <mc:AlternateContent xmlns:mc="http://schemas.openxmlformats.org/markup-compatibility/2006">
          <mc:Choice Requires="x14">
            <control shapeId="18627" r:id="rId119" name="Check Box 195">
              <controlPr defaultSize="0" autoFill="0" autoLine="0" autoPict="0">
                <anchor moveWithCells="1">
                  <from>
                    <xdr:col>0</xdr:col>
                    <xdr:colOff>0</xdr:colOff>
                    <xdr:row>44</xdr:row>
                    <xdr:rowOff>0</xdr:rowOff>
                  </from>
                  <to>
                    <xdr:col>3</xdr:col>
                    <xdr:colOff>152400</xdr:colOff>
                    <xdr:row>45</xdr:row>
                    <xdr:rowOff>0</xdr:rowOff>
                  </to>
                </anchor>
              </controlPr>
            </control>
          </mc:Choice>
        </mc:AlternateContent>
        <mc:AlternateContent xmlns:mc="http://schemas.openxmlformats.org/markup-compatibility/2006">
          <mc:Choice Requires="x14">
            <control shapeId="18628" r:id="rId120" name="Check Box 196">
              <controlPr defaultSize="0" autoFill="0" autoLine="0" autoPict="0">
                <anchor moveWithCells="1">
                  <from>
                    <xdr:col>12</xdr:col>
                    <xdr:colOff>28575</xdr:colOff>
                    <xdr:row>44</xdr:row>
                    <xdr:rowOff>0</xdr:rowOff>
                  </from>
                  <to>
                    <xdr:col>15</xdr:col>
                    <xdr:colOff>180975</xdr:colOff>
                    <xdr:row>45</xdr:row>
                    <xdr:rowOff>0</xdr:rowOff>
                  </to>
                </anchor>
              </controlPr>
            </control>
          </mc:Choice>
        </mc:AlternateContent>
        <mc:AlternateContent xmlns:mc="http://schemas.openxmlformats.org/markup-compatibility/2006">
          <mc:Choice Requires="x14">
            <control shapeId="18629" r:id="rId121" name="Check Box 197">
              <controlPr defaultSize="0" autoFill="0" autoLine="0" autoPict="0">
                <anchor moveWithCells="1">
                  <from>
                    <xdr:col>24</xdr:col>
                    <xdr:colOff>28575</xdr:colOff>
                    <xdr:row>41</xdr:row>
                    <xdr:rowOff>228600</xdr:rowOff>
                  </from>
                  <to>
                    <xdr:col>27</xdr:col>
                    <xdr:colOff>180975</xdr:colOff>
                    <xdr:row>42</xdr:row>
                    <xdr:rowOff>228600</xdr:rowOff>
                  </to>
                </anchor>
              </controlPr>
            </control>
          </mc:Choice>
        </mc:AlternateContent>
        <mc:AlternateContent xmlns:mc="http://schemas.openxmlformats.org/markup-compatibility/2006">
          <mc:Choice Requires="x14">
            <control shapeId="18630" r:id="rId122" name="Check Box 198">
              <controlPr defaultSize="0" autoFill="0" autoLine="0" autoPict="0">
                <anchor moveWithCells="1">
                  <from>
                    <xdr:col>24</xdr:col>
                    <xdr:colOff>28575</xdr:colOff>
                    <xdr:row>42</xdr:row>
                    <xdr:rowOff>228600</xdr:rowOff>
                  </from>
                  <to>
                    <xdr:col>27</xdr:col>
                    <xdr:colOff>180975</xdr:colOff>
                    <xdr:row>43</xdr:row>
                    <xdr:rowOff>228600</xdr:rowOff>
                  </to>
                </anchor>
              </controlPr>
            </control>
          </mc:Choice>
        </mc:AlternateContent>
        <mc:AlternateContent xmlns:mc="http://schemas.openxmlformats.org/markup-compatibility/2006">
          <mc:Choice Requires="x14">
            <control shapeId="18631" r:id="rId123" name="Check Box 199">
              <controlPr defaultSize="0" autoFill="0" autoLine="0" autoPict="0">
                <anchor moveWithCells="1">
                  <from>
                    <xdr:col>24</xdr:col>
                    <xdr:colOff>28575</xdr:colOff>
                    <xdr:row>44</xdr:row>
                    <xdr:rowOff>0</xdr:rowOff>
                  </from>
                  <to>
                    <xdr:col>27</xdr:col>
                    <xdr:colOff>180975</xdr:colOff>
                    <xdr:row>45</xdr:row>
                    <xdr:rowOff>0</xdr:rowOff>
                  </to>
                </anchor>
              </controlPr>
            </control>
          </mc:Choice>
        </mc:AlternateContent>
        <mc:AlternateContent xmlns:mc="http://schemas.openxmlformats.org/markup-compatibility/2006">
          <mc:Choice Requires="x14">
            <control shapeId="18632" r:id="rId124" name="Check Box 200">
              <controlPr defaultSize="0" autoFill="0" autoLine="0" autoPict="0">
                <anchor moveWithCells="1">
                  <from>
                    <xdr:col>0</xdr:col>
                    <xdr:colOff>0</xdr:colOff>
                    <xdr:row>48</xdr:row>
                    <xdr:rowOff>0</xdr:rowOff>
                  </from>
                  <to>
                    <xdr:col>3</xdr:col>
                    <xdr:colOff>152400</xdr:colOff>
                    <xdr:row>49</xdr:row>
                    <xdr:rowOff>0</xdr:rowOff>
                  </to>
                </anchor>
              </controlPr>
            </control>
          </mc:Choice>
        </mc:AlternateContent>
        <mc:AlternateContent xmlns:mc="http://schemas.openxmlformats.org/markup-compatibility/2006">
          <mc:Choice Requires="x14">
            <control shapeId="18633" r:id="rId125" name="Check Box 201">
              <controlPr defaultSize="0" autoFill="0" autoLine="0" autoPict="0">
                <anchor moveWithCells="1">
                  <from>
                    <xdr:col>12</xdr:col>
                    <xdr:colOff>28575</xdr:colOff>
                    <xdr:row>45</xdr:row>
                    <xdr:rowOff>219075</xdr:rowOff>
                  </from>
                  <to>
                    <xdr:col>15</xdr:col>
                    <xdr:colOff>180975</xdr:colOff>
                    <xdr:row>46</xdr:row>
                    <xdr:rowOff>219075</xdr:rowOff>
                  </to>
                </anchor>
              </controlPr>
            </control>
          </mc:Choice>
        </mc:AlternateContent>
        <mc:AlternateContent xmlns:mc="http://schemas.openxmlformats.org/markup-compatibility/2006">
          <mc:Choice Requires="x14">
            <control shapeId="18634" r:id="rId126" name="Check Box 202">
              <controlPr defaultSize="0" autoFill="0" autoLine="0" autoPict="0">
                <anchor moveWithCells="1">
                  <from>
                    <xdr:col>12</xdr:col>
                    <xdr:colOff>28575</xdr:colOff>
                    <xdr:row>46</xdr:row>
                    <xdr:rowOff>228600</xdr:rowOff>
                  </from>
                  <to>
                    <xdr:col>15</xdr:col>
                    <xdr:colOff>180975</xdr:colOff>
                    <xdr:row>47</xdr:row>
                    <xdr:rowOff>228600</xdr:rowOff>
                  </to>
                </anchor>
              </controlPr>
            </control>
          </mc:Choice>
        </mc:AlternateContent>
        <mc:AlternateContent xmlns:mc="http://schemas.openxmlformats.org/markup-compatibility/2006">
          <mc:Choice Requires="x14">
            <control shapeId="18635" r:id="rId127" name="Check Box 203">
              <controlPr defaultSize="0" autoFill="0" autoLine="0" autoPict="0">
                <anchor moveWithCells="1">
                  <from>
                    <xdr:col>12</xdr:col>
                    <xdr:colOff>28575</xdr:colOff>
                    <xdr:row>48</xdr:row>
                    <xdr:rowOff>0</xdr:rowOff>
                  </from>
                  <to>
                    <xdr:col>15</xdr:col>
                    <xdr:colOff>180975</xdr:colOff>
                    <xdr:row>49</xdr:row>
                    <xdr:rowOff>0</xdr:rowOff>
                  </to>
                </anchor>
              </controlPr>
            </control>
          </mc:Choice>
        </mc:AlternateContent>
        <mc:AlternateContent xmlns:mc="http://schemas.openxmlformats.org/markup-compatibility/2006">
          <mc:Choice Requires="x14">
            <control shapeId="18636" r:id="rId128" name="Check Box 204">
              <controlPr defaultSize="0" autoFill="0" autoLine="0" autoPict="0">
                <anchor moveWithCells="1">
                  <from>
                    <xdr:col>24</xdr:col>
                    <xdr:colOff>28575</xdr:colOff>
                    <xdr:row>45</xdr:row>
                    <xdr:rowOff>219075</xdr:rowOff>
                  </from>
                  <to>
                    <xdr:col>27</xdr:col>
                    <xdr:colOff>180975</xdr:colOff>
                    <xdr:row>46</xdr:row>
                    <xdr:rowOff>219075</xdr:rowOff>
                  </to>
                </anchor>
              </controlPr>
            </control>
          </mc:Choice>
        </mc:AlternateContent>
        <mc:AlternateContent xmlns:mc="http://schemas.openxmlformats.org/markup-compatibility/2006">
          <mc:Choice Requires="x14">
            <control shapeId="18637" r:id="rId129" name="Check Box 205">
              <controlPr defaultSize="0" autoFill="0" autoLine="0" autoPict="0">
                <anchor moveWithCells="1">
                  <from>
                    <xdr:col>24</xdr:col>
                    <xdr:colOff>28575</xdr:colOff>
                    <xdr:row>46</xdr:row>
                    <xdr:rowOff>228600</xdr:rowOff>
                  </from>
                  <to>
                    <xdr:col>27</xdr:col>
                    <xdr:colOff>180975</xdr:colOff>
                    <xdr:row>47</xdr:row>
                    <xdr:rowOff>228600</xdr:rowOff>
                  </to>
                </anchor>
              </controlPr>
            </control>
          </mc:Choice>
        </mc:AlternateContent>
        <mc:AlternateContent xmlns:mc="http://schemas.openxmlformats.org/markup-compatibility/2006">
          <mc:Choice Requires="x14">
            <control shapeId="18638" r:id="rId130" name="Check Box 206">
              <controlPr defaultSize="0" autoFill="0" autoLine="0" autoPict="0">
                <anchor moveWithCells="1">
                  <from>
                    <xdr:col>24</xdr:col>
                    <xdr:colOff>28575</xdr:colOff>
                    <xdr:row>48</xdr:row>
                    <xdr:rowOff>0</xdr:rowOff>
                  </from>
                  <to>
                    <xdr:col>27</xdr:col>
                    <xdr:colOff>180975</xdr:colOff>
                    <xdr:row>49</xdr:row>
                    <xdr:rowOff>0</xdr:rowOff>
                  </to>
                </anchor>
              </controlPr>
            </control>
          </mc:Choice>
        </mc:AlternateContent>
        <mc:AlternateContent xmlns:mc="http://schemas.openxmlformats.org/markup-compatibility/2006">
          <mc:Choice Requires="x14">
            <control shapeId="18639" r:id="rId131" name="Check Box 207">
              <controlPr defaultSize="0" autoFill="0" autoLine="0" autoPict="0">
                <anchor moveWithCells="1">
                  <from>
                    <xdr:col>0</xdr:col>
                    <xdr:colOff>0</xdr:colOff>
                    <xdr:row>52</xdr:row>
                    <xdr:rowOff>219075</xdr:rowOff>
                  </from>
                  <to>
                    <xdr:col>3</xdr:col>
                    <xdr:colOff>152400</xdr:colOff>
                    <xdr:row>53</xdr:row>
                    <xdr:rowOff>219075</xdr:rowOff>
                  </to>
                </anchor>
              </controlPr>
            </control>
          </mc:Choice>
        </mc:AlternateContent>
        <mc:AlternateContent xmlns:mc="http://schemas.openxmlformats.org/markup-compatibility/2006">
          <mc:Choice Requires="x14">
            <control shapeId="18640" r:id="rId132" name="Check Box 208">
              <controlPr defaultSize="0" autoFill="0" autoLine="0" autoPict="0">
                <anchor moveWithCells="1">
                  <from>
                    <xdr:col>0</xdr:col>
                    <xdr:colOff>0</xdr:colOff>
                    <xdr:row>53</xdr:row>
                    <xdr:rowOff>228600</xdr:rowOff>
                  </from>
                  <to>
                    <xdr:col>3</xdr:col>
                    <xdr:colOff>152400</xdr:colOff>
                    <xdr:row>54</xdr:row>
                    <xdr:rowOff>228600</xdr:rowOff>
                  </to>
                </anchor>
              </controlPr>
            </control>
          </mc:Choice>
        </mc:AlternateContent>
        <mc:AlternateContent xmlns:mc="http://schemas.openxmlformats.org/markup-compatibility/2006">
          <mc:Choice Requires="x14">
            <control shapeId="18641" r:id="rId133" name="Check Box 209">
              <controlPr defaultSize="0" autoFill="0" autoLine="0" autoPict="0">
                <anchor moveWithCells="1">
                  <from>
                    <xdr:col>18</xdr:col>
                    <xdr:colOff>19050</xdr:colOff>
                    <xdr:row>52</xdr:row>
                    <xdr:rowOff>219075</xdr:rowOff>
                  </from>
                  <to>
                    <xdr:col>21</xdr:col>
                    <xdr:colOff>171450</xdr:colOff>
                    <xdr:row>53</xdr:row>
                    <xdr:rowOff>219075</xdr:rowOff>
                  </to>
                </anchor>
              </controlPr>
            </control>
          </mc:Choice>
        </mc:AlternateContent>
        <mc:AlternateContent xmlns:mc="http://schemas.openxmlformats.org/markup-compatibility/2006">
          <mc:Choice Requires="x14">
            <control shapeId="18642" r:id="rId134" name="Check Box 210">
              <controlPr defaultSize="0" autoFill="0" autoLine="0" autoPict="0">
                <anchor moveWithCells="1">
                  <from>
                    <xdr:col>18</xdr:col>
                    <xdr:colOff>19050</xdr:colOff>
                    <xdr:row>53</xdr:row>
                    <xdr:rowOff>228600</xdr:rowOff>
                  </from>
                  <to>
                    <xdr:col>21</xdr:col>
                    <xdr:colOff>171450</xdr:colOff>
                    <xdr:row>54</xdr:row>
                    <xdr:rowOff>228600</xdr:rowOff>
                  </to>
                </anchor>
              </controlPr>
            </control>
          </mc:Choice>
        </mc:AlternateContent>
        <mc:AlternateContent xmlns:mc="http://schemas.openxmlformats.org/markup-compatibility/2006">
          <mc:Choice Requires="x14">
            <control shapeId="18643" r:id="rId135" name="Check Box 211">
              <controlPr defaultSize="0" autoFill="0" autoLine="0" autoPict="0">
                <anchor moveWithCells="1">
                  <from>
                    <xdr:col>0</xdr:col>
                    <xdr:colOff>0</xdr:colOff>
                    <xdr:row>59</xdr:row>
                    <xdr:rowOff>219075</xdr:rowOff>
                  </from>
                  <to>
                    <xdr:col>3</xdr:col>
                    <xdr:colOff>152400</xdr:colOff>
                    <xdr:row>60</xdr:row>
                    <xdr:rowOff>219075</xdr:rowOff>
                  </to>
                </anchor>
              </controlPr>
            </control>
          </mc:Choice>
        </mc:AlternateContent>
        <mc:AlternateContent xmlns:mc="http://schemas.openxmlformats.org/markup-compatibility/2006">
          <mc:Choice Requires="x14">
            <control shapeId="18644" r:id="rId136" name="Check Box 212">
              <controlPr defaultSize="0" autoFill="0" autoLine="0" autoPict="0">
                <anchor moveWithCells="1">
                  <from>
                    <xdr:col>0</xdr:col>
                    <xdr:colOff>0</xdr:colOff>
                    <xdr:row>60</xdr:row>
                    <xdr:rowOff>228600</xdr:rowOff>
                  </from>
                  <to>
                    <xdr:col>3</xdr:col>
                    <xdr:colOff>152400</xdr:colOff>
                    <xdr:row>61</xdr:row>
                    <xdr:rowOff>228600</xdr:rowOff>
                  </to>
                </anchor>
              </controlPr>
            </control>
          </mc:Choice>
        </mc:AlternateContent>
        <mc:AlternateContent xmlns:mc="http://schemas.openxmlformats.org/markup-compatibility/2006">
          <mc:Choice Requires="x14">
            <control shapeId="18645" r:id="rId137" name="Check Box 213">
              <controlPr defaultSize="0" autoFill="0" autoLine="0" autoPict="0">
                <anchor moveWithCells="1">
                  <from>
                    <xdr:col>0</xdr:col>
                    <xdr:colOff>0</xdr:colOff>
                    <xdr:row>61</xdr:row>
                    <xdr:rowOff>228600</xdr:rowOff>
                  </from>
                  <to>
                    <xdr:col>3</xdr:col>
                    <xdr:colOff>152400</xdr:colOff>
                    <xdr:row>62</xdr:row>
                    <xdr:rowOff>228600</xdr:rowOff>
                  </to>
                </anchor>
              </controlPr>
            </control>
          </mc:Choice>
        </mc:AlternateContent>
        <mc:AlternateContent xmlns:mc="http://schemas.openxmlformats.org/markup-compatibility/2006">
          <mc:Choice Requires="x14">
            <control shapeId="18646" r:id="rId138" name="Check Box 214">
              <controlPr defaultSize="0" autoFill="0" autoLine="0" autoPict="0">
                <anchor moveWithCells="1">
                  <from>
                    <xdr:col>18</xdr:col>
                    <xdr:colOff>19050</xdr:colOff>
                    <xdr:row>57</xdr:row>
                    <xdr:rowOff>228600</xdr:rowOff>
                  </from>
                  <to>
                    <xdr:col>21</xdr:col>
                    <xdr:colOff>171450</xdr:colOff>
                    <xdr:row>58</xdr:row>
                    <xdr:rowOff>228600</xdr:rowOff>
                  </to>
                </anchor>
              </controlPr>
            </control>
          </mc:Choice>
        </mc:AlternateContent>
        <mc:AlternateContent xmlns:mc="http://schemas.openxmlformats.org/markup-compatibility/2006">
          <mc:Choice Requires="x14">
            <control shapeId="18647" r:id="rId139" name="Check Box 215">
              <controlPr defaultSize="0" autoFill="0" autoLine="0" autoPict="0">
                <anchor moveWithCells="1">
                  <from>
                    <xdr:col>18</xdr:col>
                    <xdr:colOff>19050</xdr:colOff>
                    <xdr:row>58</xdr:row>
                    <xdr:rowOff>228600</xdr:rowOff>
                  </from>
                  <to>
                    <xdr:col>21</xdr:col>
                    <xdr:colOff>171450</xdr:colOff>
                    <xdr:row>59</xdr:row>
                    <xdr:rowOff>228600</xdr:rowOff>
                  </to>
                </anchor>
              </controlPr>
            </control>
          </mc:Choice>
        </mc:AlternateContent>
        <mc:AlternateContent xmlns:mc="http://schemas.openxmlformats.org/markup-compatibility/2006">
          <mc:Choice Requires="x14">
            <control shapeId="18648" r:id="rId140" name="Check Box 216">
              <controlPr defaultSize="0" autoFill="0" autoLine="0" autoPict="0">
                <anchor moveWithCells="1">
                  <from>
                    <xdr:col>18</xdr:col>
                    <xdr:colOff>19050</xdr:colOff>
                    <xdr:row>59</xdr:row>
                    <xdr:rowOff>219075</xdr:rowOff>
                  </from>
                  <to>
                    <xdr:col>21</xdr:col>
                    <xdr:colOff>171450</xdr:colOff>
                    <xdr:row>60</xdr:row>
                    <xdr:rowOff>219075</xdr:rowOff>
                  </to>
                </anchor>
              </controlPr>
            </control>
          </mc:Choice>
        </mc:AlternateContent>
        <mc:AlternateContent xmlns:mc="http://schemas.openxmlformats.org/markup-compatibility/2006">
          <mc:Choice Requires="x14">
            <control shapeId="18649" r:id="rId141" name="Check Box 217">
              <controlPr defaultSize="0" autoFill="0" autoLine="0" autoPict="0">
                <anchor moveWithCells="1">
                  <from>
                    <xdr:col>18</xdr:col>
                    <xdr:colOff>19050</xdr:colOff>
                    <xdr:row>60</xdr:row>
                    <xdr:rowOff>228600</xdr:rowOff>
                  </from>
                  <to>
                    <xdr:col>21</xdr:col>
                    <xdr:colOff>171450</xdr:colOff>
                    <xdr:row>61</xdr:row>
                    <xdr:rowOff>228600</xdr:rowOff>
                  </to>
                </anchor>
              </controlPr>
            </control>
          </mc:Choice>
        </mc:AlternateContent>
        <mc:AlternateContent xmlns:mc="http://schemas.openxmlformats.org/markup-compatibility/2006">
          <mc:Choice Requires="x14">
            <control shapeId="18650" r:id="rId142" name="Check Box 218">
              <controlPr defaultSize="0" autoFill="0" autoLine="0" autoPict="0">
                <anchor moveWithCells="1">
                  <from>
                    <xdr:col>18</xdr:col>
                    <xdr:colOff>19050</xdr:colOff>
                    <xdr:row>61</xdr:row>
                    <xdr:rowOff>228600</xdr:rowOff>
                  </from>
                  <to>
                    <xdr:col>21</xdr:col>
                    <xdr:colOff>171450</xdr:colOff>
                    <xdr:row>62</xdr:row>
                    <xdr:rowOff>228600</xdr:rowOff>
                  </to>
                </anchor>
              </controlPr>
            </control>
          </mc:Choice>
        </mc:AlternateContent>
        <mc:AlternateContent xmlns:mc="http://schemas.openxmlformats.org/markup-compatibility/2006">
          <mc:Choice Requires="x14">
            <control shapeId="18651" r:id="rId143" name="Check Box 219">
              <controlPr defaultSize="0" autoFill="0" autoLine="0" autoPict="0">
                <anchor moveWithCells="1">
                  <from>
                    <xdr:col>0</xdr:col>
                    <xdr:colOff>0</xdr:colOff>
                    <xdr:row>63</xdr:row>
                    <xdr:rowOff>219075</xdr:rowOff>
                  </from>
                  <to>
                    <xdr:col>3</xdr:col>
                    <xdr:colOff>152400</xdr:colOff>
                    <xdr:row>64</xdr:row>
                    <xdr:rowOff>219075</xdr:rowOff>
                  </to>
                </anchor>
              </controlPr>
            </control>
          </mc:Choice>
        </mc:AlternateContent>
        <mc:AlternateContent xmlns:mc="http://schemas.openxmlformats.org/markup-compatibility/2006">
          <mc:Choice Requires="x14">
            <control shapeId="18652" r:id="rId144" name="Check Box 220">
              <controlPr defaultSize="0" autoFill="0" autoLine="0" autoPict="0">
                <anchor moveWithCells="1">
                  <from>
                    <xdr:col>0</xdr:col>
                    <xdr:colOff>0</xdr:colOff>
                    <xdr:row>64</xdr:row>
                    <xdr:rowOff>228600</xdr:rowOff>
                  </from>
                  <to>
                    <xdr:col>3</xdr:col>
                    <xdr:colOff>152400</xdr:colOff>
                    <xdr:row>65</xdr:row>
                    <xdr:rowOff>228600</xdr:rowOff>
                  </to>
                </anchor>
              </controlPr>
            </control>
          </mc:Choice>
        </mc:AlternateContent>
        <mc:AlternateContent xmlns:mc="http://schemas.openxmlformats.org/markup-compatibility/2006">
          <mc:Choice Requires="x14">
            <control shapeId="18653" r:id="rId145" name="Check Box 221">
              <controlPr defaultSize="0" autoFill="0" autoLine="0" autoPict="0">
                <anchor moveWithCells="1">
                  <from>
                    <xdr:col>18</xdr:col>
                    <xdr:colOff>19050</xdr:colOff>
                    <xdr:row>63</xdr:row>
                    <xdr:rowOff>219075</xdr:rowOff>
                  </from>
                  <to>
                    <xdr:col>21</xdr:col>
                    <xdr:colOff>171450</xdr:colOff>
                    <xdr:row>64</xdr:row>
                    <xdr:rowOff>219075</xdr:rowOff>
                  </to>
                </anchor>
              </controlPr>
            </control>
          </mc:Choice>
        </mc:AlternateContent>
        <mc:AlternateContent xmlns:mc="http://schemas.openxmlformats.org/markup-compatibility/2006">
          <mc:Choice Requires="x14">
            <control shapeId="18654" r:id="rId146" name="Check Box 222">
              <controlPr defaultSize="0" autoFill="0" autoLine="0" autoPict="0">
                <anchor moveWithCells="1">
                  <from>
                    <xdr:col>18</xdr:col>
                    <xdr:colOff>19050</xdr:colOff>
                    <xdr:row>64</xdr:row>
                    <xdr:rowOff>228600</xdr:rowOff>
                  </from>
                  <to>
                    <xdr:col>21</xdr:col>
                    <xdr:colOff>171450</xdr:colOff>
                    <xdr:row>65</xdr:row>
                    <xdr:rowOff>228600</xdr:rowOff>
                  </to>
                </anchor>
              </controlPr>
            </control>
          </mc:Choice>
        </mc:AlternateContent>
        <mc:AlternateContent xmlns:mc="http://schemas.openxmlformats.org/markup-compatibility/2006">
          <mc:Choice Requires="x14">
            <control shapeId="18655" r:id="rId147" name="Check Box 223">
              <controlPr defaultSize="0" autoFill="0" autoLine="0" autoPict="0">
                <anchor moveWithCells="1">
                  <from>
                    <xdr:col>0</xdr:col>
                    <xdr:colOff>0</xdr:colOff>
                    <xdr:row>66</xdr:row>
                    <xdr:rowOff>228600</xdr:rowOff>
                  </from>
                  <to>
                    <xdr:col>3</xdr:col>
                    <xdr:colOff>152400</xdr:colOff>
                    <xdr:row>67</xdr:row>
                    <xdr:rowOff>228600</xdr:rowOff>
                  </to>
                </anchor>
              </controlPr>
            </control>
          </mc:Choice>
        </mc:AlternateContent>
        <mc:AlternateContent xmlns:mc="http://schemas.openxmlformats.org/markup-compatibility/2006">
          <mc:Choice Requires="x14">
            <control shapeId="18656" r:id="rId148" name="Check Box 224">
              <controlPr defaultSize="0" autoFill="0" autoLine="0" autoPict="0">
                <anchor moveWithCells="1">
                  <from>
                    <xdr:col>0</xdr:col>
                    <xdr:colOff>0</xdr:colOff>
                    <xdr:row>67</xdr:row>
                    <xdr:rowOff>228600</xdr:rowOff>
                  </from>
                  <to>
                    <xdr:col>3</xdr:col>
                    <xdr:colOff>152400</xdr:colOff>
                    <xdr:row>68</xdr:row>
                    <xdr:rowOff>228600</xdr:rowOff>
                  </to>
                </anchor>
              </controlPr>
            </control>
          </mc:Choice>
        </mc:AlternateContent>
        <mc:AlternateContent xmlns:mc="http://schemas.openxmlformats.org/markup-compatibility/2006">
          <mc:Choice Requires="x14">
            <control shapeId="18657" r:id="rId149" name="Check Box 225">
              <controlPr defaultSize="0" autoFill="0" autoLine="0" autoPict="0">
                <anchor moveWithCells="1">
                  <from>
                    <xdr:col>0</xdr:col>
                    <xdr:colOff>0</xdr:colOff>
                    <xdr:row>68</xdr:row>
                    <xdr:rowOff>219075</xdr:rowOff>
                  </from>
                  <to>
                    <xdr:col>3</xdr:col>
                    <xdr:colOff>152400</xdr:colOff>
                    <xdr:row>69</xdr:row>
                    <xdr:rowOff>219075</xdr:rowOff>
                  </to>
                </anchor>
              </controlPr>
            </control>
          </mc:Choice>
        </mc:AlternateContent>
        <mc:AlternateContent xmlns:mc="http://schemas.openxmlformats.org/markup-compatibility/2006">
          <mc:Choice Requires="x14">
            <control shapeId="18658" r:id="rId150" name="Check Box 226">
              <controlPr defaultSize="0" autoFill="0" autoLine="0" autoPict="0">
                <anchor moveWithCells="1">
                  <from>
                    <xdr:col>0</xdr:col>
                    <xdr:colOff>0</xdr:colOff>
                    <xdr:row>69</xdr:row>
                    <xdr:rowOff>228600</xdr:rowOff>
                  </from>
                  <to>
                    <xdr:col>3</xdr:col>
                    <xdr:colOff>152400</xdr:colOff>
                    <xdr:row>70</xdr:row>
                    <xdr:rowOff>228600</xdr:rowOff>
                  </to>
                </anchor>
              </controlPr>
            </control>
          </mc:Choice>
        </mc:AlternateContent>
        <mc:AlternateContent xmlns:mc="http://schemas.openxmlformats.org/markup-compatibility/2006">
          <mc:Choice Requires="x14">
            <control shapeId="18659" r:id="rId151" name="Check Box 227">
              <controlPr defaultSize="0" autoFill="0" autoLine="0" autoPict="0">
                <anchor moveWithCells="1">
                  <from>
                    <xdr:col>0</xdr:col>
                    <xdr:colOff>0</xdr:colOff>
                    <xdr:row>70</xdr:row>
                    <xdr:rowOff>219075</xdr:rowOff>
                  </from>
                  <to>
                    <xdr:col>3</xdr:col>
                    <xdr:colOff>152400</xdr:colOff>
                    <xdr:row>71</xdr:row>
                    <xdr:rowOff>219075</xdr:rowOff>
                  </to>
                </anchor>
              </controlPr>
            </control>
          </mc:Choice>
        </mc:AlternateContent>
        <mc:AlternateContent xmlns:mc="http://schemas.openxmlformats.org/markup-compatibility/2006">
          <mc:Choice Requires="x14">
            <control shapeId="18660" r:id="rId152" name="Check Box 228">
              <controlPr defaultSize="0" autoFill="0" autoLine="0" autoPict="0">
                <anchor moveWithCells="1">
                  <from>
                    <xdr:col>0</xdr:col>
                    <xdr:colOff>0</xdr:colOff>
                    <xdr:row>71</xdr:row>
                    <xdr:rowOff>228600</xdr:rowOff>
                  </from>
                  <to>
                    <xdr:col>3</xdr:col>
                    <xdr:colOff>152400</xdr:colOff>
                    <xdr:row>72</xdr:row>
                    <xdr:rowOff>228600</xdr:rowOff>
                  </to>
                </anchor>
              </controlPr>
            </control>
          </mc:Choice>
        </mc:AlternateContent>
        <mc:AlternateContent xmlns:mc="http://schemas.openxmlformats.org/markup-compatibility/2006">
          <mc:Choice Requires="x14">
            <control shapeId="18661" r:id="rId153" name="Check Box 229">
              <controlPr defaultSize="0" autoFill="0" autoLine="0" autoPict="0">
                <anchor moveWithCells="1">
                  <from>
                    <xdr:col>18</xdr:col>
                    <xdr:colOff>19050</xdr:colOff>
                    <xdr:row>66</xdr:row>
                    <xdr:rowOff>228600</xdr:rowOff>
                  </from>
                  <to>
                    <xdr:col>21</xdr:col>
                    <xdr:colOff>171450</xdr:colOff>
                    <xdr:row>67</xdr:row>
                    <xdr:rowOff>228600</xdr:rowOff>
                  </to>
                </anchor>
              </controlPr>
            </control>
          </mc:Choice>
        </mc:AlternateContent>
        <mc:AlternateContent xmlns:mc="http://schemas.openxmlformats.org/markup-compatibility/2006">
          <mc:Choice Requires="x14">
            <control shapeId="18662" r:id="rId154" name="Check Box 230">
              <controlPr defaultSize="0" autoFill="0" autoLine="0" autoPict="0">
                <anchor moveWithCells="1">
                  <from>
                    <xdr:col>18</xdr:col>
                    <xdr:colOff>19050</xdr:colOff>
                    <xdr:row>67</xdr:row>
                    <xdr:rowOff>228600</xdr:rowOff>
                  </from>
                  <to>
                    <xdr:col>21</xdr:col>
                    <xdr:colOff>171450</xdr:colOff>
                    <xdr:row>68</xdr:row>
                    <xdr:rowOff>228600</xdr:rowOff>
                  </to>
                </anchor>
              </controlPr>
            </control>
          </mc:Choice>
        </mc:AlternateContent>
        <mc:AlternateContent xmlns:mc="http://schemas.openxmlformats.org/markup-compatibility/2006">
          <mc:Choice Requires="x14">
            <control shapeId="18663" r:id="rId155" name="Check Box 231">
              <controlPr defaultSize="0" autoFill="0" autoLine="0" autoPict="0">
                <anchor moveWithCells="1">
                  <from>
                    <xdr:col>18</xdr:col>
                    <xdr:colOff>19050</xdr:colOff>
                    <xdr:row>68</xdr:row>
                    <xdr:rowOff>219075</xdr:rowOff>
                  </from>
                  <to>
                    <xdr:col>21</xdr:col>
                    <xdr:colOff>171450</xdr:colOff>
                    <xdr:row>69</xdr:row>
                    <xdr:rowOff>219075</xdr:rowOff>
                  </to>
                </anchor>
              </controlPr>
            </control>
          </mc:Choice>
        </mc:AlternateContent>
        <mc:AlternateContent xmlns:mc="http://schemas.openxmlformats.org/markup-compatibility/2006">
          <mc:Choice Requires="x14">
            <control shapeId="18664" r:id="rId156" name="Check Box 232">
              <controlPr defaultSize="0" autoFill="0" autoLine="0" autoPict="0">
                <anchor moveWithCells="1">
                  <from>
                    <xdr:col>18</xdr:col>
                    <xdr:colOff>19050</xdr:colOff>
                    <xdr:row>69</xdr:row>
                    <xdr:rowOff>228600</xdr:rowOff>
                  </from>
                  <to>
                    <xdr:col>21</xdr:col>
                    <xdr:colOff>171450</xdr:colOff>
                    <xdr:row>70</xdr:row>
                    <xdr:rowOff>228600</xdr:rowOff>
                  </to>
                </anchor>
              </controlPr>
            </control>
          </mc:Choice>
        </mc:AlternateContent>
        <mc:AlternateContent xmlns:mc="http://schemas.openxmlformats.org/markup-compatibility/2006">
          <mc:Choice Requires="x14">
            <control shapeId="18665" r:id="rId157" name="Check Box 233">
              <controlPr defaultSize="0" autoFill="0" autoLine="0" autoPict="0">
                <anchor moveWithCells="1">
                  <from>
                    <xdr:col>18</xdr:col>
                    <xdr:colOff>19050</xdr:colOff>
                    <xdr:row>70</xdr:row>
                    <xdr:rowOff>219075</xdr:rowOff>
                  </from>
                  <to>
                    <xdr:col>21</xdr:col>
                    <xdr:colOff>171450</xdr:colOff>
                    <xdr:row>71</xdr:row>
                    <xdr:rowOff>219075</xdr:rowOff>
                  </to>
                </anchor>
              </controlPr>
            </control>
          </mc:Choice>
        </mc:AlternateContent>
        <mc:AlternateContent xmlns:mc="http://schemas.openxmlformats.org/markup-compatibility/2006">
          <mc:Choice Requires="x14">
            <control shapeId="18666" r:id="rId158" name="Check Box 234">
              <controlPr defaultSize="0" autoFill="0" autoLine="0" autoPict="0">
                <anchor moveWithCells="1">
                  <from>
                    <xdr:col>18</xdr:col>
                    <xdr:colOff>19050</xdr:colOff>
                    <xdr:row>71</xdr:row>
                    <xdr:rowOff>228600</xdr:rowOff>
                  </from>
                  <to>
                    <xdr:col>21</xdr:col>
                    <xdr:colOff>171450</xdr:colOff>
                    <xdr:row>72</xdr:row>
                    <xdr:rowOff>228600</xdr:rowOff>
                  </to>
                </anchor>
              </controlPr>
            </control>
          </mc:Choice>
        </mc:AlternateContent>
        <mc:AlternateContent xmlns:mc="http://schemas.openxmlformats.org/markup-compatibility/2006">
          <mc:Choice Requires="x14">
            <control shapeId="18667" r:id="rId159" name="Check Box 235">
              <controlPr defaultSize="0" autoFill="0" autoLine="0" autoPict="0">
                <anchor moveWithCells="1">
                  <from>
                    <xdr:col>0</xdr:col>
                    <xdr:colOff>0</xdr:colOff>
                    <xdr:row>73</xdr:row>
                    <xdr:rowOff>228600</xdr:rowOff>
                  </from>
                  <to>
                    <xdr:col>3</xdr:col>
                    <xdr:colOff>152400</xdr:colOff>
                    <xdr:row>74</xdr:row>
                    <xdr:rowOff>228600</xdr:rowOff>
                  </to>
                </anchor>
              </controlPr>
            </control>
          </mc:Choice>
        </mc:AlternateContent>
        <mc:AlternateContent xmlns:mc="http://schemas.openxmlformats.org/markup-compatibility/2006">
          <mc:Choice Requires="x14">
            <control shapeId="18668" r:id="rId160" name="Check Box 236">
              <controlPr defaultSize="0" autoFill="0" autoLine="0" autoPict="0">
                <anchor moveWithCells="1">
                  <from>
                    <xdr:col>0</xdr:col>
                    <xdr:colOff>0</xdr:colOff>
                    <xdr:row>74</xdr:row>
                    <xdr:rowOff>219075</xdr:rowOff>
                  </from>
                  <to>
                    <xdr:col>3</xdr:col>
                    <xdr:colOff>152400</xdr:colOff>
                    <xdr:row>75</xdr:row>
                    <xdr:rowOff>219075</xdr:rowOff>
                  </to>
                </anchor>
              </controlPr>
            </control>
          </mc:Choice>
        </mc:AlternateContent>
        <mc:AlternateContent xmlns:mc="http://schemas.openxmlformats.org/markup-compatibility/2006">
          <mc:Choice Requires="x14">
            <control shapeId="18669" r:id="rId161" name="Check Box 237">
              <controlPr defaultSize="0" autoFill="0" autoLine="0" autoPict="0">
                <anchor moveWithCells="1">
                  <from>
                    <xdr:col>0</xdr:col>
                    <xdr:colOff>0</xdr:colOff>
                    <xdr:row>75</xdr:row>
                    <xdr:rowOff>219075</xdr:rowOff>
                  </from>
                  <to>
                    <xdr:col>3</xdr:col>
                    <xdr:colOff>152400</xdr:colOff>
                    <xdr:row>76</xdr:row>
                    <xdr:rowOff>219075</xdr:rowOff>
                  </to>
                </anchor>
              </controlPr>
            </control>
          </mc:Choice>
        </mc:AlternateContent>
        <mc:AlternateContent xmlns:mc="http://schemas.openxmlformats.org/markup-compatibility/2006">
          <mc:Choice Requires="x14">
            <control shapeId="18670" r:id="rId162" name="Check Box 238">
              <controlPr defaultSize="0" autoFill="0" autoLine="0" autoPict="0">
                <anchor moveWithCells="1">
                  <from>
                    <xdr:col>0</xdr:col>
                    <xdr:colOff>0</xdr:colOff>
                    <xdr:row>76</xdr:row>
                    <xdr:rowOff>219075</xdr:rowOff>
                  </from>
                  <to>
                    <xdr:col>3</xdr:col>
                    <xdr:colOff>152400</xdr:colOff>
                    <xdr:row>77</xdr:row>
                    <xdr:rowOff>219075</xdr:rowOff>
                  </to>
                </anchor>
              </controlPr>
            </control>
          </mc:Choice>
        </mc:AlternateContent>
        <mc:AlternateContent xmlns:mc="http://schemas.openxmlformats.org/markup-compatibility/2006">
          <mc:Choice Requires="x14">
            <control shapeId="18671" r:id="rId163" name="Check Box 239">
              <controlPr defaultSize="0" autoFill="0" autoLine="0" autoPict="0">
                <anchor moveWithCells="1">
                  <from>
                    <xdr:col>0</xdr:col>
                    <xdr:colOff>0</xdr:colOff>
                    <xdr:row>77</xdr:row>
                    <xdr:rowOff>219075</xdr:rowOff>
                  </from>
                  <to>
                    <xdr:col>3</xdr:col>
                    <xdr:colOff>152400</xdr:colOff>
                    <xdr:row>78</xdr:row>
                    <xdr:rowOff>219075</xdr:rowOff>
                  </to>
                </anchor>
              </controlPr>
            </control>
          </mc:Choice>
        </mc:AlternateContent>
        <mc:AlternateContent xmlns:mc="http://schemas.openxmlformats.org/markup-compatibility/2006">
          <mc:Choice Requires="x14">
            <control shapeId="18672" r:id="rId164" name="Check Box 240">
              <controlPr defaultSize="0" autoFill="0" autoLine="0" autoPict="0">
                <anchor moveWithCells="1">
                  <from>
                    <xdr:col>0</xdr:col>
                    <xdr:colOff>0</xdr:colOff>
                    <xdr:row>78</xdr:row>
                    <xdr:rowOff>219075</xdr:rowOff>
                  </from>
                  <to>
                    <xdr:col>3</xdr:col>
                    <xdr:colOff>152400</xdr:colOff>
                    <xdr:row>79</xdr:row>
                    <xdr:rowOff>219075</xdr:rowOff>
                  </to>
                </anchor>
              </controlPr>
            </control>
          </mc:Choice>
        </mc:AlternateContent>
        <mc:AlternateContent xmlns:mc="http://schemas.openxmlformats.org/markup-compatibility/2006">
          <mc:Choice Requires="x14">
            <control shapeId="18673" r:id="rId165" name="Check Box 241">
              <controlPr defaultSize="0" autoFill="0" autoLine="0" autoPict="0">
                <anchor moveWithCells="1">
                  <from>
                    <xdr:col>0</xdr:col>
                    <xdr:colOff>0</xdr:colOff>
                    <xdr:row>79</xdr:row>
                    <xdr:rowOff>228600</xdr:rowOff>
                  </from>
                  <to>
                    <xdr:col>3</xdr:col>
                    <xdr:colOff>152400</xdr:colOff>
                    <xdr:row>80</xdr:row>
                    <xdr:rowOff>228600</xdr:rowOff>
                  </to>
                </anchor>
              </controlPr>
            </control>
          </mc:Choice>
        </mc:AlternateContent>
        <mc:AlternateContent xmlns:mc="http://schemas.openxmlformats.org/markup-compatibility/2006">
          <mc:Choice Requires="x14">
            <control shapeId="18674" r:id="rId166" name="Check Box 242">
              <controlPr defaultSize="0" autoFill="0" autoLine="0" autoPict="0">
                <anchor moveWithCells="1">
                  <from>
                    <xdr:col>0</xdr:col>
                    <xdr:colOff>0</xdr:colOff>
                    <xdr:row>80</xdr:row>
                    <xdr:rowOff>228600</xdr:rowOff>
                  </from>
                  <to>
                    <xdr:col>3</xdr:col>
                    <xdr:colOff>152400</xdr:colOff>
                    <xdr:row>81</xdr:row>
                    <xdr:rowOff>228600</xdr:rowOff>
                  </to>
                </anchor>
              </controlPr>
            </control>
          </mc:Choice>
        </mc:AlternateContent>
        <mc:AlternateContent xmlns:mc="http://schemas.openxmlformats.org/markup-compatibility/2006">
          <mc:Choice Requires="x14">
            <control shapeId="18675" r:id="rId167" name="Check Box 243">
              <controlPr defaultSize="0" autoFill="0" autoLine="0" autoPict="0">
                <anchor moveWithCells="1">
                  <from>
                    <xdr:col>0</xdr:col>
                    <xdr:colOff>0</xdr:colOff>
                    <xdr:row>81</xdr:row>
                    <xdr:rowOff>219075</xdr:rowOff>
                  </from>
                  <to>
                    <xdr:col>3</xdr:col>
                    <xdr:colOff>152400</xdr:colOff>
                    <xdr:row>82</xdr:row>
                    <xdr:rowOff>219075</xdr:rowOff>
                  </to>
                </anchor>
              </controlPr>
            </control>
          </mc:Choice>
        </mc:AlternateContent>
        <mc:AlternateContent xmlns:mc="http://schemas.openxmlformats.org/markup-compatibility/2006">
          <mc:Choice Requires="x14">
            <control shapeId="18676" r:id="rId168" name="Check Box 244">
              <controlPr defaultSize="0" autoFill="0" autoLine="0" autoPict="0">
                <anchor moveWithCells="1">
                  <from>
                    <xdr:col>0</xdr:col>
                    <xdr:colOff>0</xdr:colOff>
                    <xdr:row>82</xdr:row>
                    <xdr:rowOff>228600</xdr:rowOff>
                  </from>
                  <to>
                    <xdr:col>3</xdr:col>
                    <xdr:colOff>152400</xdr:colOff>
                    <xdr:row>83</xdr:row>
                    <xdr:rowOff>228600</xdr:rowOff>
                  </to>
                </anchor>
              </controlPr>
            </control>
          </mc:Choice>
        </mc:AlternateContent>
        <mc:AlternateContent xmlns:mc="http://schemas.openxmlformats.org/markup-compatibility/2006">
          <mc:Choice Requires="x14">
            <control shapeId="18677" r:id="rId169" name="Check Box 245">
              <controlPr defaultSize="0" autoFill="0" autoLine="0" autoPict="0">
                <anchor moveWithCells="1">
                  <from>
                    <xdr:col>18</xdr:col>
                    <xdr:colOff>19050</xdr:colOff>
                    <xdr:row>73</xdr:row>
                    <xdr:rowOff>228600</xdr:rowOff>
                  </from>
                  <to>
                    <xdr:col>21</xdr:col>
                    <xdr:colOff>171450</xdr:colOff>
                    <xdr:row>74</xdr:row>
                    <xdr:rowOff>228600</xdr:rowOff>
                  </to>
                </anchor>
              </controlPr>
            </control>
          </mc:Choice>
        </mc:AlternateContent>
        <mc:AlternateContent xmlns:mc="http://schemas.openxmlformats.org/markup-compatibility/2006">
          <mc:Choice Requires="x14">
            <control shapeId="18678" r:id="rId170" name="Check Box 246">
              <controlPr defaultSize="0" autoFill="0" autoLine="0" autoPict="0">
                <anchor moveWithCells="1">
                  <from>
                    <xdr:col>18</xdr:col>
                    <xdr:colOff>19050</xdr:colOff>
                    <xdr:row>74</xdr:row>
                    <xdr:rowOff>219075</xdr:rowOff>
                  </from>
                  <to>
                    <xdr:col>21</xdr:col>
                    <xdr:colOff>171450</xdr:colOff>
                    <xdr:row>75</xdr:row>
                    <xdr:rowOff>219075</xdr:rowOff>
                  </to>
                </anchor>
              </controlPr>
            </control>
          </mc:Choice>
        </mc:AlternateContent>
        <mc:AlternateContent xmlns:mc="http://schemas.openxmlformats.org/markup-compatibility/2006">
          <mc:Choice Requires="x14">
            <control shapeId="18679" r:id="rId171" name="Check Box 247">
              <controlPr defaultSize="0" autoFill="0" autoLine="0" autoPict="0">
                <anchor moveWithCells="1">
                  <from>
                    <xdr:col>18</xdr:col>
                    <xdr:colOff>19050</xdr:colOff>
                    <xdr:row>75</xdr:row>
                    <xdr:rowOff>219075</xdr:rowOff>
                  </from>
                  <to>
                    <xdr:col>21</xdr:col>
                    <xdr:colOff>171450</xdr:colOff>
                    <xdr:row>76</xdr:row>
                    <xdr:rowOff>219075</xdr:rowOff>
                  </to>
                </anchor>
              </controlPr>
            </control>
          </mc:Choice>
        </mc:AlternateContent>
        <mc:AlternateContent xmlns:mc="http://schemas.openxmlformats.org/markup-compatibility/2006">
          <mc:Choice Requires="x14">
            <control shapeId="18680" r:id="rId172" name="Check Box 248">
              <controlPr defaultSize="0" autoFill="0" autoLine="0" autoPict="0">
                <anchor moveWithCells="1">
                  <from>
                    <xdr:col>18</xdr:col>
                    <xdr:colOff>19050</xdr:colOff>
                    <xdr:row>76</xdr:row>
                    <xdr:rowOff>219075</xdr:rowOff>
                  </from>
                  <to>
                    <xdr:col>21</xdr:col>
                    <xdr:colOff>171450</xdr:colOff>
                    <xdr:row>77</xdr:row>
                    <xdr:rowOff>219075</xdr:rowOff>
                  </to>
                </anchor>
              </controlPr>
            </control>
          </mc:Choice>
        </mc:AlternateContent>
        <mc:AlternateContent xmlns:mc="http://schemas.openxmlformats.org/markup-compatibility/2006">
          <mc:Choice Requires="x14">
            <control shapeId="18681" r:id="rId173" name="Check Box 249">
              <controlPr defaultSize="0" autoFill="0" autoLine="0" autoPict="0">
                <anchor moveWithCells="1">
                  <from>
                    <xdr:col>18</xdr:col>
                    <xdr:colOff>19050</xdr:colOff>
                    <xdr:row>77</xdr:row>
                    <xdr:rowOff>219075</xdr:rowOff>
                  </from>
                  <to>
                    <xdr:col>21</xdr:col>
                    <xdr:colOff>171450</xdr:colOff>
                    <xdr:row>78</xdr:row>
                    <xdr:rowOff>219075</xdr:rowOff>
                  </to>
                </anchor>
              </controlPr>
            </control>
          </mc:Choice>
        </mc:AlternateContent>
        <mc:AlternateContent xmlns:mc="http://schemas.openxmlformats.org/markup-compatibility/2006">
          <mc:Choice Requires="x14">
            <control shapeId="18682" r:id="rId174" name="Check Box 250">
              <controlPr defaultSize="0" autoFill="0" autoLine="0" autoPict="0">
                <anchor moveWithCells="1">
                  <from>
                    <xdr:col>18</xdr:col>
                    <xdr:colOff>19050</xdr:colOff>
                    <xdr:row>78</xdr:row>
                    <xdr:rowOff>219075</xdr:rowOff>
                  </from>
                  <to>
                    <xdr:col>21</xdr:col>
                    <xdr:colOff>171450</xdr:colOff>
                    <xdr:row>79</xdr:row>
                    <xdr:rowOff>219075</xdr:rowOff>
                  </to>
                </anchor>
              </controlPr>
            </control>
          </mc:Choice>
        </mc:AlternateContent>
        <mc:AlternateContent xmlns:mc="http://schemas.openxmlformats.org/markup-compatibility/2006">
          <mc:Choice Requires="x14">
            <control shapeId="18683" r:id="rId175" name="Check Box 251">
              <controlPr defaultSize="0" autoFill="0" autoLine="0" autoPict="0">
                <anchor moveWithCells="1">
                  <from>
                    <xdr:col>18</xdr:col>
                    <xdr:colOff>19050</xdr:colOff>
                    <xdr:row>79</xdr:row>
                    <xdr:rowOff>228600</xdr:rowOff>
                  </from>
                  <to>
                    <xdr:col>21</xdr:col>
                    <xdr:colOff>171450</xdr:colOff>
                    <xdr:row>80</xdr:row>
                    <xdr:rowOff>228600</xdr:rowOff>
                  </to>
                </anchor>
              </controlPr>
            </control>
          </mc:Choice>
        </mc:AlternateContent>
        <mc:AlternateContent xmlns:mc="http://schemas.openxmlformats.org/markup-compatibility/2006">
          <mc:Choice Requires="x14">
            <control shapeId="18684" r:id="rId176" name="Check Box 252">
              <controlPr defaultSize="0" autoFill="0" autoLine="0" autoPict="0">
                <anchor moveWithCells="1">
                  <from>
                    <xdr:col>18</xdr:col>
                    <xdr:colOff>19050</xdr:colOff>
                    <xdr:row>80</xdr:row>
                    <xdr:rowOff>228600</xdr:rowOff>
                  </from>
                  <to>
                    <xdr:col>21</xdr:col>
                    <xdr:colOff>171450</xdr:colOff>
                    <xdr:row>81</xdr:row>
                    <xdr:rowOff>228600</xdr:rowOff>
                  </to>
                </anchor>
              </controlPr>
            </control>
          </mc:Choice>
        </mc:AlternateContent>
        <mc:AlternateContent xmlns:mc="http://schemas.openxmlformats.org/markup-compatibility/2006">
          <mc:Choice Requires="x14">
            <control shapeId="18685" r:id="rId177" name="Check Box 253">
              <controlPr defaultSize="0" autoFill="0" autoLine="0" autoPict="0">
                <anchor moveWithCells="1">
                  <from>
                    <xdr:col>18</xdr:col>
                    <xdr:colOff>19050</xdr:colOff>
                    <xdr:row>81</xdr:row>
                    <xdr:rowOff>219075</xdr:rowOff>
                  </from>
                  <to>
                    <xdr:col>21</xdr:col>
                    <xdr:colOff>171450</xdr:colOff>
                    <xdr:row>82</xdr:row>
                    <xdr:rowOff>219075</xdr:rowOff>
                  </to>
                </anchor>
              </controlPr>
            </control>
          </mc:Choice>
        </mc:AlternateContent>
        <mc:AlternateContent xmlns:mc="http://schemas.openxmlformats.org/markup-compatibility/2006">
          <mc:Choice Requires="x14">
            <control shapeId="18686" r:id="rId178" name="Check Box 254">
              <controlPr defaultSize="0" autoFill="0" autoLine="0" autoPict="0">
                <anchor moveWithCells="1">
                  <from>
                    <xdr:col>18</xdr:col>
                    <xdr:colOff>19050</xdr:colOff>
                    <xdr:row>82</xdr:row>
                    <xdr:rowOff>228600</xdr:rowOff>
                  </from>
                  <to>
                    <xdr:col>21</xdr:col>
                    <xdr:colOff>171450</xdr:colOff>
                    <xdr:row>83</xdr:row>
                    <xdr:rowOff>228600</xdr:rowOff>
                  </to>
                </anchor>
              </controlPr>
            </control>
          </mc:Choice>
        </mc:AlternateContent>
        <mc:AlternateContent xmlns:mc="http://schemas.openxmlformats.org/markup-compatibility/2006">
          <mc:Choice Requires="x14">
            <control shapeId="18687" r:id="rId179" name="Check Box 255">
              <controlPr defaultSize="0" autoFill="0" autoLine="0" autoPict="0">
                <anchor moveWithCells="1">
                  <from>
                    <xdr:col>0</xdr:col>
                    <xdr:colOff>0</xdr:colOff>
                    <xdr:row>84</xdr:row>
                    <xdr:rowOff>219075</xdr:rowOff>
                  </from>
                  <to>
                    <xdr:col>3</xdr:col>
                    <xdr:colOff>152400</xdr:colOff>
                    <xdr:row>85</xdr:row>
                    <xdr:rowOff>219075</xdr:rowOff>
                  </to>
                </anchor>
              </controlPr>
            </control>
          </mc:Choice>
        </mc:AlternateContent>
        <mc:AlternateContent xmlns:mc="http://schemas.openxmlformats.org/markup-compatibility/2006">
          <mc:Choice Requires="x14">
            <control shapeId="18688" r:id="rId180" name="Check Box 256">
              <controlPr defaultSize="0" autoFill="0" autoLine="0" autoPict="0">
                <anchor moveWithCells="1">
                  <from>
                    <xdr:col>0</xdr:col>
                    <xdr:colOff>0</xdr:colOff>
                    <xdr:row>85</xdr:row>
                    <xdr:rowOff>228600</xdr:rowOff>
                  </from>
                  <to>
                    <xdr:col>3</xdr:col>
                    <xdr:colOff>152400</xdr:colOff>
                    <xdr:row>86</xdr:row>
                    <xdr:rowOff>228600</xdr:rowOff>
                  </to>
                </anchor>
              </controlPr>
            </control>
          </mc:Choice>
        </mc:AlternateContent>
        <mc:AlternateContent xmlns:mc="http://schemas.openxmlformats.org/markup-compatibility/2006">
          <mc:Choice Requires="x14">
            <control shapeId="18689" r:id="rId181" name="Check Box 257">
              <controlPr defaultSize="0" autoFill="0" autoLine="0" autoPict="0">
                <anchor moveWithCells="1">
                  <from>
                    <xdr:col>0</xdr:col>
                    <xdr:colOff>0</xdr:colOff>
                    <xdr:row>86</xdr:row>
                    <xdr:rowOff>219075</xdr:rowOff>
                  </from>
                  <to>
                    <xdr:col>3</xdr:col>
                    <xdr:colOff>152400</xdr:colOff>
                    <xdr:row>87</xdr:row>
                    <xdr:rowOff>219075</xdr:rowOff>
                  </to>
                </anchor>
              </controlPr>
            </control>
          </mc:Choice>
        </mc:AlternateContent>
        <mc:AlternateContent xmlns:mc="http://schemas.openxmlformats.org/markup-compatibility/2006">
          <mc:Choice Requires="x14">
            <control shapeId="18690" r:id="rId182" name="Check Box 258">
              <controlPr defaultSize="0" autoFill="0" autoLine="0" autoPict="0">
                <anchor moveWithCells="1">
                  <from>
                    <xdr:col>0</xdr:col>
                    <xdr:colOff>0</xdr:colOff>
                    <xdr:row>87</xdr:row>
                    <xdr:rowOff>228600</xdr:rowOff>
                  </from>
                  <to>
                    <xdr:col>3</xdr:col>
                    <xdr:colOff>152400</xdr:colOff>
                    <xdr:row>88</xdr:row>
                    <xdr:rowOff>228600</xdr:rowOff>
                  </to>
                </anchor>
              </controlPr>
            </control>
          </mc:Choice>
        </mc:AlternateContent>
        <mc:AlternateContent xmlns:mc="http://schemas.openxmlformats.org/markup-compatibility/2006">
          <mc:Choice Requires="x14">
            <control shapeId="18691" r:id="rId183" name="Check Box 259">
              <controlPr defaultSize="0" autoFill="0" autoLine="0" autoPict="0">
                <anchor moveWithCells="1">
                  <from>
                    <xdr:col>18</xdr:col>
                    <xdr:colOff>19050</xdr:colOff>
                    <xdr:row>84</xdr:row>
                    <xdr:rowOff>219075</xdr:rowOff>
                  </from>
                  <to>
                    <xdr:col>21</xdr:col>
                    <xdr:colOff>171450</xdr:colOff>
                    <xdr:row>85</xdr:row>
                    <xdr:rowOff>219075</xdr:rowOff>
                  </to>
                </anchor>
              </controlPr>
            </control>
          </mc:Choice>
        </mc:AlternateContent>
        <mc:AlternateContent xmlns:mc="http://schemas.openxmlformats.org/markup-compatibility/2006">
          <mc:Choice Requires="x14">
            <control shapeId="18692" r:id="rId184" name="Check Box 260">
              <controlPr defaultSize="0" autoFill="0" autoLine="0" autoPict="0">
                <anchor moveWithCells="1">
                  <from>
                    <xdr:col>18</xdr:col>
                    <xdr:colOff>19050</xdr:colOff>
                    <xdr:row>85</xdr:row>
                    <xdr:rowOff>228600</xdr:rowOff>
                  </from>
                  <to>
                    <xdr:col>21</xdr:col>
                    <xdr:colOff>171450</xdr:colOff>
                    <xdr:row>86</xdr:row>
                    <xdr:rowOff>228600</xdr:rowOff>
                  </to>
                </anchor>
              </controlPr>
            </control>
          </mc:Choice>
        </mc:AlternateContent>
        <mc:AlternateContent xmlns:mc="http://schemas.openxmlformats.org/markup-compatibility/2006">
          <mc:Choice Requires="x14">
            <control shapeId="18693" r:id="rId185" name="Check Box 261">
              <controlPr defaultSize="0" autoFill="0" autoLine="0" autoPict="0">
                <anchor moveWithCells="1">
                  <from>
                    <xdr:col>18</xdr:col>
                    <xdr:colOff>19050</xdr:colOff>
                    <xdr:row>86</xdr:row>
                    <xdr:rowOff>219075</xdr:rowOff>
                  </from>
                  <to>
                    <xdr:col>21</xdr:col>
                    <xdr:colOff>171450</xdr:colOff>
                    <xdr:row>87</xdr:row>
                    <xdr:rowOff>219075</xdr:rowOff>
                  </to>
                </anchor>
              </controlPr>
            </control>
          </mc:Choice>
        </mc:AlternateContent>
        <mc:AlternateContent xmlns:mc="http://schemas.openxmlformats.org/markup-compatibility/2006">
          <mc:Choice Requires="x14">
            <control shapeId="18694" r:id="rId186" name="Check Box 262">
              <controlPr defaultSize="0" autoFill="0" autoLine="0" autoPict="0">
                <anchor moveWithCells="1">
                  <from>
                    <xdr:col>18</xdr:col>
                    <xdr:colOff>19050</xdr:colOff>
                    <xdr:row>87</xdr:row>
                    <xdr:rowOff>228600</xdr:rowOff>
                  </from>
                  <to>
                    <xdr:col>21</xdr:col>
                    <xdr:colOff>171450</xdr:colOff>
                    <xdr:row>88</xdr:row>
                    <xdr:rowOff>228600</xdr:rowOff>
                  </to>
                </anchor>
              </controlPr>
            </control>
          </mc:Choice>
        </mc:AlternateContent>
        <mc:AlternateContent xmlns:mc="http://schemas.openxmlformats.org/markup-compatibility/2006">
          <mc:Choice Requires="x14">
            <control shapeId="18695" r:id="rId187" name="Check Box 263">
              <controlPr defaultSize="0" autoFill="0" autoLine="0" autoPict="0">
                <anchor moveWithCells="1">
                  <from>
                    <xdr:col>0</xdr:col>
                    <xdr:colOff>0</xdr:colOff>
                    <xdr:row>89</xdr:row>
                    <xdr:rowOff>219075</xdr:rowOff>
                  </from>
                  <to>
                    <xdr:col>3</xdr:col>
                    <xdr:colOff>152400</xdr:colOff>
                    <xdr:row>90</xdr:row>
                    <xdr:rowOff>219075</xdr:rowOff>
                  </to>
                </anchor>
              </controlPr>
            </control>
          </mc:Choice>
        </mc:AlternateContent>
        <mc:AlternateContent xmlns:mc="http://schemas.openxmlformats.org/markup-compatibility/2006">
          <mc:Choice Requires="x14">
            <control shapeId="18696" r:id="rId188" name="Check Box 264">
              <controlPr defaultSize="0" autoFill="0" autoLine="0" autoPict="0">
                <anchor moveWithCells="1">
                  <from>
                    <xdr:col>0</xdr:col>
                    <xdr:colOff>0</xdr:colOff>
                    <xdr:row>90</xdr:row>
                    <xdr:rowOff>219075</xdr:rowOff>
                  </from>
                  <to>
                    <xdr:col>3</xdr:col>
                    <xdr:colOff>152400</xdr:colOff>
                    <xdr:row>91</xdr:row>
                    <xdr:rowOff>219075</xdr:rowOff>
                  </to>
                </anchor>
              </controlPr>
            </control>
          </mc:Choice>
        </mc:AlternateContent>
        <mc:AlternateContent xmlns:mc="http://schemas.openxmlformats.org/markup-compatibility/2006">
          <mc:Choice Requires="x14">
            <control shapeId="18697" r:id="rId189" name="Check Box 265">
              <controlPr defaultSize="0" autoFill="0" autoLine="0" autoPict="0">
                <anchor moveWithCells="1">
                  <from>
                    <xdr:col>0</xdr:col>
                    <xdr:colOff>0</xdr:colOff>
                    <xdr:row>91</xdr:row>
                    <xdr:rowOff>219075</xdr:rowOff>
                  </from>
                  <to>
                    <xdr:col>3</xdr:col>
                    <xdr:colOff>152400</xdr:colOff>
                    <xdr:row>92</xdr:row>
                    <xdr:rowOff>219075</xdr:rowOff>
                  </to>
                </anchor>
              </controlPr>
            </control>
          </mc:Choice>
        </mc:AlternateContent>
        <mc:AlternateContent xmlns:mc="http://schemas.openxmlformats.org/markup-compatibility/2006">
          <mc:Choice Requires="x14">
            <control shapeId="18698" r:id="rId190" name="Check Box 266">
              <controlPr defaultSize="0" autoFill="0" autoLine="0" autoPict="0">
                <anchor moveWithCells="1">
                  <from>
                    <xdr:col>0</xdr:col>
                    <xdr:colOff>0</xdr:colOff>
                    <xdr:row>92</xdr:row>
                    <xdr:rowOff>228600</xdr:rowOff>
                  </from>
                  <to>
                    <xdr:col>3</xdr:col>
                    <xdr:colOff>152400</xdr:colOff>
                    <xdr:row>93</xdr:row>
                    <xdr:rowOff>228600</xdr:rowOff>
                  </to>
                </anchor>
              </controlPr>
            </control>
          </mc:Choice>
        </mc:AlternateContent>
        <mc:AlternateContent xmlns:mc="http://schemas.openxmlformats.org/markup-compatibility/2006">
          <mc:Choice Requires="x14">
            <control shapeId="18699" r:id="rId191" name="Check Box 267">
              <controlPr defaultSize="0" autoFill="0" autoLine="0" autoPict="0">
                <anchor moveWithCells="1">
                  <from>
                    <xdr:col>0</xdr:col>
                    <xdr:colOff>0</xdr:colOff>
                    <xdr:row>93</xdr:row>
                    <xdr:rowOff>228600</xdr:rowOff>
                  </from>
                  <to>
                    <xdr:col>3</xdr:col>
                    <xdr:colOff>152400</xdr:colOff>
                    <xdr:row>94</xdr:row>
                    <xdr:rowOff>228600</xdr:rowOff>
                  </to>
                </anchor>
              </controlPr>
            </control>
          </mc:Choice>
        </mc:AlternateContent>
        <mc:AlternateContent xmlns:mc="http://schemas.openxmlformats.org/markup-compatibility/2006">
          <mc:Choice Requires="x14">
            <control shapeId="18700" r:id="rId192" name="Check Box 268">
              <controlPr defaultSize="0" autoFill="0" autoLine="0" autoPict="0">
                <anchor moveWithCells="1">
                  <from>
                    <xdr:col>18</xdr:col>
                    <xdr:colOff>19050</xdr:colOff>
                    <xdr:row>89</xdr:row>
                    <xdr:rowOff>219075</xdr:rowOff>
                  </from>
                  <to>
                    <xdr:col>21</xdr:col>
                    <xdr:colOff>171450</xdr:colOff>
                    <xdr:row>90</xdr:row>
                    <xdr:rowOff>219075</xdr:rowOff>
                  </to>
                </anchor>
              </controlPr>
            </control>
          </mc:Choice>
        </mc:AlternateContent>
        <mc:AlternateContent xmlns:mc="http://schemas.openxmlformats.org/markup-compatibility/2006">
          <mc:Choice Requires="x14">
            <control shapeId="18701" r:id="rId193" name="Check Box 269">
              <controlPr defaultSize="0" autoFill="0" autoLine="0" autoPict="0">
                <anchor moveWithCells="1">
                  <from>
                    <xdr:col>18</xdr:col>
                    <xdr:colOff>19050</xdr:colOff>
                    <xdr:row>90</xdr:row>
                    <xdr:rowOff>219075</xdr:rowOff>
                  </from>
                  <to>
                    <xdr:col>21</xdr:col>
                    <xdr:colOff>171450</xdr:colOff>
                    <xdr:row>91</xdr:row>
                    <xdr:rowOff>219075</xdr:rowOff>
                  </to>
                </anchor>
              </controlPr>
            </control>
          </mc:Choice>
        </mc:AlternateContent>
        <mc:AlternateContent xmlns:mc="http://schemas.openxmlformats.org/markup-compatibility/2006">
          <mc:Choice Requires="x14">
            <control shapeId="18702" r:id="rId194" name="Check Box 270">
              <controlPr defaultSize="0" autoFill="0" autoLine="0" autoPict="0">
                <anchor moveWithCells="1">
                  <from>
                    <xdr:col>18</xdr:col>
                    <xdr:colOff>19050</xdr:colOff>
                    <xdr:row>91</xdr:row>
                    <xdr:rowOff>219075</xdr:rowOff>
                  </from>
                  <to>
                    <xdr:col>21</xdr:col>
                    <xdr:colOff>171450</xdr:colOff>
                    <xdr:row>92</xdr:row>
                    <xdr:rowOff>219075</xdr:rowOff>
                  </to>
                </anchor>
              </controlPr>
            </control>
          </mc:Choice>
        </mc:AlternateContent>
        <mc:AlternateContent xmlns:mc="http://schemas.openxmlformats.org/markup-compatibility/2006">
          <mc:Choice Requires="x14">
            <control shapeId="18703" r:id="rId195" name="Check Box 271">
              <controlPr defaultSize="0" autoFill="0" autoLine="0" autoPict="0">
                <anchor moveWithCells="1">
                  <from>
                    <xdr:col>18</xdr:col>
                    <xdr:colOff>19050</xdr:colOff>
                    <xdr:row>92</xdr:row>
                    <xdr:rowOff>228600</xdr:rowOff>
                  </from>
                  <to>
                    <xdr:col>21</xdr:col>
                    <xdr:colOff>171450</xdr:colOff>
                    <xdr:row>93</xdr:row>
                    <xdr:rowOff>228600</xdr:rowOff>
                  </to>
                </anchor>
              </controlPr>
            </control>
          </mc:Choice>
        </mc:AlternateContent>
        <mc:AlternateContent xmlns:mc="http://schemas.openxmlformats.org/markup-compatibility/2006">
          <mc:Choice Requires="x14">
            <control shapeId="18704" r:id="rId196" name="Check Box 272">
              <controlPr defaultSize="0" autoFill="0" autoLine="0" autoPict="0">
                <anchor moveWithCells="1">
                  <from>
                    <xdr:col>18</xdr:col>
                    <xdr:colOff>19050</xdr:colOff>
                    <xdr:row>93</xdr:row>
                    <xdr:rowOff>228600</xdr:rowOff>
                  </from>
                  <to>
                    <xdr:col>21</xdr:col>
                    <xdr:colOff>171450</xdr:colOff>
                    <xdr:row>94</xdr:row>
                    <xdr:rowOff>228600</xdr:rowOff>
                  </to>
                </anchor>
              </controlPr>
            </control>
          </mc:Choice>
        </mc:AlternateContent>
        <mc:AlternateContent xmlns:mc="http://schemas.openxmlformats.org/markup-compatibility/2006">
          <mc:Choice Requires="x14">
            <control shapeId="18705" r:id="rId197" name="Check Box 273">
              <controlPr defaultSize="0" autoFill="0" autoLine="0" autoPict="0">
                <anchor moveWithCells="1">
                  <from>
                    <xdr:col>18</xdr:col>
                    <xdr:colOff>19050</xdr:colOff>
                    <xdr:row>95</xdr:row>
                    <xdr:rowOff>228600</xdr:rowOff>
                  </from>
                  <to>
                    <xdr:col>21</xdr:col>
                    <xdr:colOff>171450</xdr:colOff>
                    <xdr:row>96</xdr:row>
                    <xdr:rowOff>228600</xdr:rowOff>
                  </to>
                </anchor>
              </controlPr>
            </control>
          </mc:Choice>
        </mc:AlternateContent>
        <mc:AlternateContent xmlns:mc="http://schemas.openxmlformats.org/markup-compatibility/2006">
          <mc:Choice Requires="x14">
            <control shapeId="18706" r:id="rId198" name="Check Box 274">
              <controlPr defaultSize="0" autoFill="0" autoLine="0" autoPict="0">
                <anchor moveWithCells="1">
                  <from>
                    <xdr:col>18</xdr:col>
                    <xdr:colOff>19050</xdr:colOff>
                    <xdr:row>96</xdr:row>
                    <xdr:rowOff>228600</xdr:rowOff>
                  </from>
                  <to>
                    <xdr:col>21</xdr:col>
                    <xdr:colOff>171450</xdr:colOff>
                    <xdr:row>97</xdr:row>
                    <xdr:rowOff>228600</xdr:rowOff>
                  </to>
                </anchor>
              </controlPr>
            </control>
          </mc:Choice>
        </mc:AlternateContent>
        <mc:AlternateContent xmlns:mc="http://schemas.openxmlformats.org/markup-compatibility/2006">
          <mc:Choice Requires="x14">
            <control shapeId="18707" r:id="rId199" name="Check Box 275">
              <controlPr defaultSize="0" autoFill="0" autoLine="0" autoPict="0">
                <anchor moveWithCells="1">
                  <from>
                    <xdr:col>18</xdr:col>
                    <xdr:colOff>19050</xdr:colOff>
                    <xdr:row>97</xdr:row>
                    <xdr:rowOff>228600</xdr:rowOff>
                  </from>
                  <to>
                    <xdr:col>21</xdr:col>
                    <xdr:colOff>171450</xdr:colOff>
                    <xdr:row>98</xdr:row>
                    <xdr:rowOff>228600</xdr:rowOff>
                  </to>
                </anchor>
              </controlPr>
            </control>
          </mc:Choice>
        </mc:AlternateContent>
        <mc:AlternateContent xmlns:mc="http://schemas.openxmlformats.org/markup-compatibility/2006">
          <mc:Choice Requires="x14">
            <control shapeId="18708" r:id="rId200" name="Check Box 276">
              <controlPr defaultSize="0" autoFill="0" autoLine="0" autoPict="0">
                <anchor moveWithCells="1">
                  <from>
                    <xdr:col>18</xdr:col>
                    <xdr:colOff>19050</xdr:colOff>
                    <xdr:row>98</xdr:row>
                    <xdr:rowOff>219075</xdr:rowOff>
                  </from>
                  <to>
                    <xdr:col>21</xdr:col>
                    <xdr:colOff>171450</xdr:colOff>
                    <xdr:row>99</xdr:row>
                    <xdr:rowOff>219075</xdr:rowOff>
                  </to>
                </anchor>
              </controlPr>
            </control>
          </mc:Choice>
        </mc:AlternateContent>
        <mc:AlternateContent xmlns:mc="http://schemas.openxmlformats.org/markup-compatibility/2006">
          <mc:Choice Requires="x14">
            <control shapeId="18709" r:id="rId201" name="Check Box 277">
              <controlPr defaultSize="0" autoFill="0" autoLine="0" autoPict="0">
                <anchor moveWithCells="1">
                  <from>
                    <xdr:col>18</xdr:col>
                    <xdr:colOff>19050</xdr:colOff>
                    <xdr:row>99</xdr:row>
                    <xdr:rowOff>219075</xdr:rowOff>
                  </from>
                  <to>
                    <xdr:col>21</xdr:col>
                    <xdr:colOff>171450</xdr:colOff>
                    <xdr:row>100</xdr:row>
                    <xdr:rowOff>219075</xdr:rowOff>
                  </to>
                </anchor>
              </controlPr>
            </control>
          </mc:Choice>
        </mc:AlternateContent>
        <mc:AlternateContent xmlns:mc="http://schemas.openxmlformats.org/markup-compatibility/2006">
          <mc:Choice Requires="x14">
            <control shapeId="18710" r:id="rId202" name="Check Box 278">
              <controlPr defaultSize="0" autoFill="0" autoLine="0" autoPict="0">
                <anchor moveWithCells="1">
                  <from>
                    <xdr:col>18</xdr:col>
                    <xdr:colOff>19050</xdr:colOff>
                    <xdr:row>100</xdr:row>
                    <xdr:rowOff>228600</xdr:rowOff>
                  </from>
                  <to>
                    <xdr:col>21</xdr:col>
                    <xdr:colOff>171450</xdr:colOff>
                    <xdr:row>101</xdr:row>
                    <xdr:rowOff>228600</xdr:rowOff>
                  </to>
                </anchor>
              </controlPr>
            </control>
          </mc:Choice>
        </mc:AlternateContent>
        <mc:AlternateContent xmlns:mc="http://schemas.openxmlformats.org/markup-compatibility/2006">
          <mc:Choice Requires="x14">
            <control shapeId="18711" r:id="rId203" name="Check Box 279">
              <controlPr defaultSize="0" autoFill="0" autoLine="0" autoPict="0">
                <anchor moveWithCells="1">
                  <from>
                    <xdr:col>0</xdr:col>
                    <xdr:colOff>0</xdr:colOff>
                    <xdr:row>95</xdr:row>
                    <xdr:rowOff>228600</xdr:rowOff>
                  </from>
                  <to>
                    <xdr:col>3</xdr:col>
                    <xdr:colOff>152400</xdr:colOff>
                    <xdr:row>96</xdr:row>
                    <xdr:rowOff>228600</xdr:rowOff>
                  </to>
                </anchor>
              </controlPr>
            </control>
          </mc:Choice>
        </mc:AlternateContent>
        <mc:AlternateContent xmlns:mc="http://schemas.openxmlformats.org/markup-compatibility/2006">
          <mc:Choice Requires="x14">
            <control shapeId="18712" r:id="rId204" name="Check Box 280">
              <controlPr defaultSize="0" autoFill="0" autoLine="0" autoPict="0">
                <anchor moveWithCells="1">
                  <from>
                    <xdr:col>0</xdr:col>
                    <xdr:colOff>0</xdr:colOff>
                    <xdr:row>96</xdr:row>
                    <xdr:rowOff>228600</xdr:rowOff>
                  </from>
                  <to>
                    <xdr:col>3</xdr:col>
                    <xdr:colOff>152400</xdr:colOff>
                    <xdr:row>97</xdr:row>
                    <xdr:rowOff>228600</xdr:rowOff>
                  </to>
                </anchor>
              </controlPr>
            </control>
          </mc:Choice>
        </mc:AlternateContent>
        <mc:AlternateContent xmlns:mc="http://schemas.openxmlformats.org/markup-compatibility/2006">
          <mc:Choice Requires="x14">
            <control shapeId="18713" r:id="rId205" name="Check Box 281">
              <controlPr defaultSize="0" autoFill="0" autoLine="0" autoPict="0">
                <anchor moveWithCells="1">
                  <from>
                    <xdr:col>0</xdr:col>
                    <xdr:colOff>0</xdr:colOff>
                    <xdr:row>97</xdr:row>
                    <xdr:rowOff>228600</xdr:rowOff>
                  </from>
                  <to>
                    <xdr:col>3</xdr:col>
                    <xdr:colOff>152400</xdr:colOff>
                    <xdr:row>98</xdr:row>
                    <xdr:rowOff>228600</xdr:rowOff>
                  </to>
                </anchor>
              </controlPr>
            </control>
          </mc:Choice>
        </mc:AlternateContent>
        <mc:AlternateContent xmlns:mc="http://schemas.openxmlformats.org/markup-compatibility/2006">
          <mc:Choice Requires="x14">
            <control shapeId="18714" r:id="rId206" name="Check Box 282">
              <controlPr defaultSize="0" autoFill="0" autoLine="0" autoPict="0">
                <anchor moveWithCells="1">
                  <from>
                    <xdr:col>0</xdr:col>
                    <xdr:colOff>0</xdr:colOff>
                    <xdr:row>98</xdr:row>
                    <xdr:rowOff>219075</xdr:rowOff>
                  </from>
                  <to>
                    <xdr:col>3</xdr:col>
                    <xdr:colOff>152400</xdr:colOff>
                    <xdr:row>99</xdr:row>
                    <xdr:rowOff>219075</xdr:rowOff>
                  </to>
                </anchor>
              </controlPr>
            </control>
          </mc:Choice>
        </mc:AlternateContent>
        <mc:AlternateContent xmlns:mc="http://schemas.openxmlformats.org/markup-compatibility/2006">
          <mc:Choice Requires="x14">
            <control shapeId="18715" r:id="rId207" name="Check Box 283">
              <controlPr defaultSize="0" autoFill="0" autoLine="0" autoPict="0">
                <anchor moveWithCells="1">
                  <from>
                    <xdr:col>0</xdr:col>
                    <xdr:colOff>0</xdr:colOff>
                    <xdr:row>99</xdr:row>
                    <xdr:rowOff>219075</xdr:rowOff>
                  </from>
                  <to>
                    <xdr:col>3</xdr:col>
                    <xdr:colOff>152400</xdr:colOff>
                    <xdr:row>100</xdr:row>
                    <xdr:rowOff>219075</xdr:rowOff>
                  </to>
                </anchor>
              </controlPr>
            </control>
          </mc:Choice>
        </mc:AlternateContent>
        <mc:AlternateContent xmlns:mc="http://schemas.openxmlformats.org/markup-compatibility/2006">
          <mc:Choice Requires="x14">
            <control shapeId="18716" r:id="rId208" name="Check Box 284">
              <controlPr defaultSize="0" autoFill="0" autoLine="0" autoPict="0">
                <anchor moveWithCells="1">
                  <from>
                    <xdr:col>0</xdr:col>
                    <xdr:colOff>0</xdr:colOff>
                    <xdr:row>100</xdr:row>
                    <xdr:rowOff>228600</xdr:rowOff>
                  </from>
                  <to>
                    <xdr:col>3</xdr:col>
                    <xdr:colOff>152400</xdr:colOff>
                    <xdr:row>101</xdr:row>
                    <xdr:rowOff>228600</xdr:rowOff>
                  </to>
                </anchor>
              </controlPr>
            </control>
          </mc:Choice>
        </mc:AlternateContent>
        <mc:AlternateContent xmlns:mc="http://schemas.openxmlformats.org/markup-compatibility/2006">
          <mc:Choice Requires="x14">
            <control shapeId="18717" r:id="rId209" name="Check Box 285">
              <controlPr defaultSize="0" autoFill="0" autoLine="0" autoPict="0">
                <anchor moveWithCells="1">
                  <from>
                    <xdr:col>0</xdr:col>
                    <xdr:colOff>0</xdr:colOff>
                    <xdr:row>102</xdr:row>
                    <xdr:rowOff>228600</xdr:rowOff>
                  </from>
                  <to>
                    <xdr:col>3</xdr:col>
                    <xdr:colOff>152400</xdr:colOff>
                    <xdr:row>103</xdr:row>
                    <xdr:rowOff>228600</xdr:rowOff>
                  </to>
                </anchor>
              </controlPr>
            </control>
          </mc:Choice>
        </mc:AlternateContent>
        <mc:AlternateContent xmlns:mc="http://schemas.openxmlformats.org/markup-compatibility/2006">
          <mc:Choice Requires="x14">
            <control shapeId="18718" r:id="rId210" name="Check Box 286">
              <controlPr defaultSize="0" autoFill="0" autoLine="0" autoPict="0">
                <anchor moveWithCells="1">
                  <from>
                    <xdr:col>0</xdr:col>
                    <xdr:colOff>0</xdr:colOff>
                    <xdr:row>103</xdr:row>
                    <xdr:rowOff>219075</xdr:rowOff>
                  </from>
                  <to>
                    <xdr:col>3</xdr:col>
                    <xdr:colOff>152400</xdr:colOff>
                    <xdr:row>104</xdr:row>
                    <xdr:rowOff>219075</xdr:rowOff>
                  </to>
                </anchor>
              </controlPr>
            </control>
          </mc:Choice>
        </mc:AlternateContent>
        <mc:AlternateContent xmlns:mc="http://schemas.openxmlformats.org/markup-compatibility/2006">
          <mc:Choice Requires="x14">
            <control shapeId="18719" r:id="rId211" name="Check Box 287">
              <controlPr defaultSize="0" autoFill="0" autoLine="0" autoPict="0">
                <anchor moveWithCells="1">
                  <from>
                    <xdr:col>0</xdr:col>
                    <xdr:colOff>0</xdr:colOff>
                    <xdr:row>104</xdr:row>
                    <xdr:rowOff>219075</xdr:rowOff>
                  </from>
                  <to>
                    <xdr:col>3</xdr:col>
                    <xdr:colOff>152400</xdr:colOff>
                    <xdr:row>105</xdr:row>
                    <xdr:rowOff>219075</xdr:rowOff>
                  </to>
                </anchor>
              </controlPr>
            </control>
          </mc:Choice>
        </mc:AlternateContent>
        <mc:AlternateContent xmlns:mc="http://schemas.openxmlformats.org/markup-compatibility/2006">
          <mc:Choice Requires="x14">
            <control shapeId="18720" r:id="rId212" name="Check Box 288">
              <controlPr defaultSize="0" autoFill="0" autoLine="0" autoPict="0">
                <anchor moveWithCells="1">
                  <from>
                    <xdr:col>0</xdr:col>
                    <xdr:colOff>0</xdr:colOff>
                    <xdr:row>105</xdr:row>
                    <xdr:rowOff>219075</xdr:rowOff>
                  </from>
                  <to>
                    <xdr:col>3</xdr:col>
                    <xdr:colOff>152400</xdr:colOff>
                    <xdr:row>106</xdr:row>
                    <xdr:rowOff>219075</xdr:rowOff>
                  </to>
                </anchor>
              </controlPr>
            </control>
          </mc:Choice>
        </mc:AlternateContent>
        <mc:AlternateContent xmlns:mc="http://schemas.openxmlformats.org/markup-compatibility/2006">
          <mc:Choice Requires="x14">
            <control shapeId="18721" r:id="rId213" name="Check Box 289">
              <controlPr defaultSize="0" autoFill="0" autoLine="0" autoPict="0">
                <anchor moveWithCells="1">
                  <from>
                    <xdr:col>0</xdr:col>
                    <xdr:colOff>0</xdr:colOff>
                    <xdr:row>106</xdr:row>
                    <xdr:rowOff>219075</xdr:rowOff>
                  </from>
                  <to>
                    <xdr:col>3</xdr:col>
                    <xdr:colOff>152400</xdr:colOff>
                    <xdr:row>107</xdr:row>
                    <xdr:rowOff>219075</xdr:rowOff>
                  </to>
                </anchor>
              </controlPr>
            </control>
          </mc:Choice>
        </mc:AlternateContent>
        <mc:AlternateContent xmlns:mc="http://schemas.openxmlformats.org/markup-compatibility/2006">
          <mc:Choice Requires="x14">
            <control shapeId="18722" r:id="rId214" name="Check Box 290">
              <controlPr defaultSize="0" autoFill="0" autoLine="0" autoPict="0">
                <anchor moveWithCells="1">
                  <from>
                    <xdr:col>0</xdr:col>
                    <xdr:colOff>0</xdr:colOff>
                    <xdr:row>107</xdr:row>
                    <xdr:rowOff>228600</xdr:rowOff>
                  </from>
                  <to>
                    <xdr:col>3</xdr:col>
                    <xdr:colOff>152400</xdr:colOff>
                    <xdr:row>108</xdr:row>
                    <xdr:rowOff>228600</xdr:rowOff>
                  </to>
                </anchor>
              </controlPr>
            </control>
          </mc:Choice>
        </mc:AlternateContent>
        <mc:AlternateContent xmlns:mc="http://schemas.openxmlformats.org/markup-compatibility/2006">
          <mc:Choice Requires="x14">
            <control shapeId="18723" r:id="rId215" name="Check Box 291">
              <controlPr defaultSize="0" autoFill="0" autoLine="0" autoPict="0">
                <anchor moveWithCells="1">
                  <from>
                    <xdr:col>0</xdr:col>
                    <xdr:colOff>0</xdr:colOff>
                    <xdr:row>108</xdr:row>
                    <xdr:rowOff>228600</xdr:rowOff>
                  </from>
                  <to>
                    <xdr:col>3</xdr:col>
                    <xdr:colOff>152400</xdr:colOff>
                    <xdr:row>109</xdr:row>
                    <xdr:rowOff>228600</xdr:rowOff>
                  </to>
                </anchor>
              </controlPr>
            </control>
          </mc:Choice>
        </mc:AlternateContent>
        <mc:AlternateContent xmlns:mc="http://schemas.openxmlformats.org/markup-compatibility/2006">
          <mc:Choice Requires="x14">
            <control shapeId="18724" r:id="rId216" name="Check Box 292">
              <controlPr defaultSize="0" autoFill="0" autoLine="0" autoPict="0">
                <anchor moveWithCells="1">
                  <from>
                    <xdr:col>0</xdr:col>
                    <xdr:colOff>0</xdr:colOff>
                    <xdr:row>109</xdr:row>
                    <xdr:rowOff>228600</xdr:rowOff>
                  </from>
                  <to>
                    <xdr:col>3</xdr:col>
                    <xdr:colOff>152400</xdr:colOff>
                    <xdr:row>110</xdr:row>
                    <xdr:rowOff>228600</xdr:rowOff>
                  </to>
                </anchor>
              </controlPr>
            </control>
          </mc:Choice>
        </mc:AlternateContent>
        <mc:AlternateContent xmlns:mc="http://schemas.openxmlformats.org/markup-compatibility/2006">
          <mc:Choice Requires="x14">
            <control shapeId="18725" r:id="rId217" name="Check Box 293">
              <controlPr defaultSize="0" autoFill="0" autoLine="0" autoPict="0">
                <anchor moveWithCells="1">
                  <from>
                    <xdr:col>0</xdr:col>
                    <xdr:colOff>0</xdr:colOff>
                    <xdr:row>110</xdr:row>
                    <xdr:rowOff>228600</xdr:rowOff>
                  </from>
                  <to>
                    <xdr:col>3</xdr:col>
                    <xdr:colOff>152400</xdr:colOff>
                    <xdr:row>111</xdr:row>
                    <xdr:rowOff>228600</xdr:rowOff>
                  </to>
                </anchor>
              </controlPr>
            </control>
          </mc:Choice>
        </mc:AlternateContent>
        <mc:AlternateContent xmlns:mc="http://schemas.openxmlformats.org/markup-compatibility/2006">
          <mc:Choice Requires="x14">
            <control shapeId="18726" r:id="rId218" name="Check Box 294">
              <controlPr defaultSize="0" autoFill="0" autoLine="0" autoPict="0">
                <anchor moveWithCells="1">
                  <from>
                    <xdr:col>18</xdr:col>
                    <xdr:colOff>19050</xdr:colOff>
                    <xdr:row>102</xdr:row>
                    <xdr:rowOff>228600</xdr:rowOff>
                  </from>
                  <to>
                    <xdr:col>21</xdr:col>
                    <xdr:colOff>171450</xdr:colOff>
                    <xdr:row>103</xdr:row>
                    <xdr:rowOff>228600</xdr:rowOff>
                  </to>
                </anchor>
              </controlPr>
            </control>
          </mc:Choice>
        </mc:AlternateContent>
        <mc:AlternateContent xmlns:mc="http://schemas.openxmlformats.org/markup-compatibility/2006">
          <mc:Choice Requires="x14">
            <control shapeId="18727" r:id="rId219" name="Check Box 295">
              <controlPr defaultSize="0" autoFill="0" autoLine="0" autoPict="0">
                <anchor moveWithCells="1">
                  <from>
                    <xdr:col>18</xdr:col>
                    <xdr:colOff>19050</xdr:colOff>
                    <xdr:row>103</xdr:row>
                    <xdr:rowOff>219075</xdr:rowOff>
                  </from>
                  <to>
                    <xdr:col>21</xdr:col>
                    <xdr:colOff>171450</xdr:colOff>
                    <xdr:row>104</xdr:row>
                    <xdr:rowOff>219075</xdr:rowOff>
                  </to>
                </anchor>
              </controlPr>
            </control>
          </mc:Choice>
        </mc:AlternateContent>
        <mc:AlternateContent xmlns:mc="http://schemas.openxmlformats.org/markup-compatibility/2006">
          <mc:Choice Requires="x14">
            <control shapeId="18728" r:id="rId220" name="Check Box 296">
              <controlPr defaultSize="0" autoFill="0" autoLine="0" autoPict="0">
                <anchor moveWithCells="1">
                  <from>
                    <xdr:col>18</xdr:col>
                    <xdr:colOff>19050</xdr:colOff>
                    <xdr:row>104</xdr:row>
                    <xdr:rowOff>219075</xdr:rowOff>
                  </from>
                  <to>
                    <xdr:col>21</xdr:col>
                    <xdr:colOff>171450</xdr:colOff>
                    <xdr:row>105</xdr:row>
                    <xdr:rowOff>219075</xdr:rowOff>
                  </to>
                </anchor>
              </controlPr>
            </control>
          </mc:Choice>
        </mc:AlternateContent>
        <mc:AlternateContent xmlns:mc="http://schemas.openxmlformats.org/markup-compatibility/2006">
          <mc:Choice Requires="x14">
            <control shapeId="18729" r:id="rId221" name="Check Box 297">
              <controlPr defaultSize="0" autoFill="0" autoLine="0" autoPict="0">
                <anchor moveWithCells="1">
                  <from>
                    <xdr:col>18</xdr:col>
                    <xdr:colOff>19050</xdr:colOff>
                    <xdr:row>105</xdr:row>
                    <xdr:rowOff>219075</xdr:rowOff>
                  </from>
                  <to>
                    <xdr:col>21</xdr:col>
                    <xdr:colOff>171450</xdr:colOff>
                    <xdr:row>106</xdr:row>
                    <xdr:rowOff>219075</xdr:rowOff>
                  </to>
                </anchor>
              </controlPr>
            </control>
          </mc:Choice>
        </mc:AlternateContent>
        <mc:AlternateContent xmlns:mc="http://schemas.openxmlformats.org/markup-compatibility/2006">
          <mc:Choice Requires="x14">
            <control shapeId="18730" r:id="rId222" name="Check Box 298">
              <controlPr defaultSize="0" autoFill="0" autoLine="0" autoPict="0">
                <anchor moveWithCells="1">
                  <from>
                    <xdr:col>18</xdr:col>
                    <xdr:colOff>19050</xdr:colOff>
                    <xdr:row>106</xdr:row>
                    <xdr:rowOff>219075</xdr:rowOff>
                  </from>
                  <to>
                    <xdr:col>21</xdr:col>
                    <xdr:colOff>171450</xdr:colOff>
                    <xdr:row>107</xdr:row>
                    <xdr:rowOff>219075</xdr:rowOff>
                  </to>
                </anchor>
              </controlPr>
            </control>
          </mc:Choice>
        </mc:AlternateContent>
        <mc:AlternateContent xmlns:mc="http://schemas.openxmlformats.org/markup-compatibility/2006">
          <mc:Choice Requires="x14">
            <control shapeId="18731" r:id="rId223" name="Check Box 299">
              <controlPr defaultSize="0" autoFill="0" autoLine="0" autoPict="0">
                <anchor moveWithCells="1">
                  <from>
                    <xdr:col>18</xdr:col>
                    <xdr:colOff>19050</xdr:colOff>
                    <xdr:row>107</xdr:row>
                    <xdr:rowOff>228600</xdr:rowOff>
                  </from>
                  <to>
                    <xdr:col>21</xdr:col>
                    <xdr:colOff>171450</xdr:colOff>
                    <xdr:row>108</xdr:row>
                    <xdr:rowOff>228600</xdr:rowOff>
                  </to>
                </anchor>
              </controlPr>
            </control>
          </mc:Choice>
        </mc:AlternateContent>
        <mc:AlternateContent xmlns:mc="http://schemas.openxmlformats.org/markup-compatibility/2006">
          <mc:Choice Requires="x14">
            <control shapeId="18732" r:id="rId224" name="Check Box 300">
              <controlPr defaultSize="0" autoFill="0" autoLine="0" autoPict="0">
                <anchor moveWithCells="1">
                  <from>
                    <xdr:col>18</xdr:col>
                    <xdr:colOff>19050</xdr:colOff>
                    <xdr:row>108</xdr:row>
                    <xdr:rowOff>228600</xdr:rowOff>
                  </from>
                  <to>
                    <xdr:col>21</xdr:col>
                    <xdr:colOff>171450</xdr:colOff>
                    <xdr:row>109</xdr:row>
                    <xdr:rowOff>228600</xdr:rowOff>
                  </to>
                </anchor>
              </controlPr>
            </control>
          </mc:Choice>
        </mc:AlternateContent>
        <mc:AlternateContent xmlns:mc="http://schemas.openxmlformats.org/markup-compatibility/2006">
          <mc:Choice Requires="x14">
            <control shapeId="18733" r:id="rId225" name="Check Box 301">
              <controlPr defaultSize="0" autoFill="0" autoLine="0" autoPict="0">
                <anchor moveWithCells="1">
                  <from>
                    <xdr:col>18</xdr:col>
                    <xdr:colOff>19050</xdr:colOff>
                    <xdr:row>109</xdr:row>
                    <xdr:rowOff>228600</xdr:rowOff>
                  </from>
                  <to>
                    <xdr:col>21</xdr:col>
                    <xdr:colOff>171450</xdr:colOff>
                    <xdr:row>110</xdr:row>
                    <xdr:rowOff>228600</xdr:rowOff>
                  </to>
                </anchor>
              </controlPr>
            </control>
          </mc:Choice>
        </mc:AlternateContent>
        <mc:AlternateContent xmlns:mc="http://schemas.openxmlformats.org/markup-compatibility/2006">
          <mc:Choice Requires="x14">
            <control shapeId="18734" r:id="rId226" name="Check Box 302">
              <controlPr defaultSize="0" autoFill="0" autoLine="0" autoPict="0">
                <anchor moveWithCells="1">
                  <from>
                    <xdr:col>18</xdr:col>
                    <xdr:colOff>19050</xdr:colOff>
                    <xdr:row>110</xdr:row>
                    <xdr:rowOff>228600</xdr:rowOff>
                  </from>
                  <to>
                    <xdr:col>21</xdr:col>
                    <xdr:colOff>171450</xdr:colOff>
                    <xdr:row>111</xdr:row>
                    <xdr:rowOff>228600</xdr:rowOff>
                  </to>
                </anchor>
              </controlPr>
            </control>
          </mc:Choice>
        </mc:AlternateContent>
        <mc:AlternateContent xmlns:mc="http://schemas.openxmlformats.org/markup-compatibility/2006">
          <mc:Choice Requires="x14">
            <control shapeId="18735" r:id="rId227" name="Check Box 303">
              <controlPr defaultSize="0" autoFill="0" autoLine="0" autoPict="0">
                <anchor moveWithCells="1">
                  <from>
                    <xdr:col>18</xdr:col>
                    <xdr:colOff>19050</xdr:colOff>
                    <xdr:row>112</xdr:row>
                    <xdr:rowOff>228600</xdr:rowOff>
                  </from>
                  <to>
                    <xdr:col>21</xdr:col>
                    <xdr:colOff>171450</xdr:colOff>
                    <xdr:row>113</xdr:row>
                    <xdr:rowOff>228600</xdr:rowOff>
                  </to>
                </anchor>
              </controlPr>
            </control>
          </mc:Choice>
        </mc:AlternateContent>
        <mc:AlternateContent xmlns:mc="http://schemas.openxmlformats.org/markup-compatibility/2006">
          <mc:Choice Requires="x14">
            <control shapeId="18736" r:id="rId228" name="Check Box 304">
              <controlPr defaultSize="0" autoFill="0" autoLine="0" autoPict="0">
                <anchor moveWithCells="1">
                  <from>
                    <xdr:col>18</xdr:col>
                    <xdr:colOff>19050</xdr:colOff>
                    <xdr:row>113</xdr:row>
                    <xdr:rowOff>219075</xdr:rowOff>
                  </from>
                  <to>
                    <xdr:col>21</xdr:col>
                    <xdr:colOff>171450</xdr:colOff>
                    <xdr:row>114</xdr:row>
                    <xdr:rowOff>219075</xdr:rowOff>
                  </to>
                </anchor>
              </controlPr>
            </control>
          </mc:Choice>
        </mc:AlternateContent>
        <mc:AlternateContent xmlns:mc="http://schemas.openxmlformats.org/markup-compatibility/2006">
          <mc:Choice Requires="x14">
            <control shapeId="18737" r:id="rId229" name="Check Box 305">
              <controlPr defaultSize="0" autoFill="0" autoLine="0" autoPict="0">
                <anchor moveWithCells="1">
                  <from>
                    <xdr:col>18</xdr:col>
                    <xdr:colOff>19050</xdr:colOff>
                    <xdr:row>114</xdr:row>
                    <xdr:rowOff>219075</xdr:rowOff>
                  </from>
                  <to>
                    <xdr:col>21</xdr:col>
                    <xdr:colOff>171450</xdr:colOff>
                    <xdr:row>115</xdr:row>
                    <xdr:rowOff>219075</xdr:rowOff>
                  </to>
                </anchor>
              </controlPr>
            </control>
          </mc:Choice>
        </mc:AlternateContent>
        <mc:AlternateContent xmlns:mc="http://schemas.openxmlformats.org/markup-compatibility/2006">
          <mc:Choice Requires="x14">
            <control shapeId="18738" r:id="rId230" name="Check Box 306">
              <controlPr defaultSize="0" autoFill="0" autoLine="0" autoPict="0">
                <anchor moveWithCells="1">
                  <from>
                    <xdr:col>18</xdr:col>
                    <xdr:colOff>19050</xdr:colOff>
                    <xdr:row>115</xdr:row>
                    <xdr:rowOff>219075</xdr:rowOff>
                  </from>
                  <to>
                    <xdr:col>21</xdr:col>
                    <xdr:colOff>171450</xdr:colOff>
                    <xdr:row>116</xdr:row>
                    <xdr:rowOff>219075</xdr:rowOff>
                  </to>
                </anchor>
              </controlPr>
            </control>
          </mc:Choice>
        </mc:AlternateContent>
        <mc:AlternateContent xmlns:mc="http://schemas.openxmlformats.org/markup-compatibility/2006">
          <mc:Choice Requires="x14">
            <control shapeId="18739" r:id="rId231" name="Check Box 307">
              <controlPr defaultSize="0" autoFill="0" autoLine="0" autoPict="0">
                <anchor moveWithCells="1">
                  <from>
                    <xdr:col>18</xdr:col>
                    <xdr:colOff>19050</xdr:colOff>
                    <xdr:row>116</xdr:row>
                    <xdr:rowOff>228600</xdr:rowOff>
                  </from>
                  <to>
                    <xdr:col>21</xdr:col>
                    <xdr:colOff>171450</xdr:colOff>
                    <xdr:row>117</xdr:row>
                    <xdr:rowOff>228600</xdr:rowOff>
                  </to>
                </anchor>
              </controlPr>
            </control>
          </mc:Choice>
        </mc:AlternateContent>
        <mc:AlternateContent xmlns:mc="http://schemas.openxmlformats.org/markup-compatibility/2006">
          <mc:Choice Requires="x14">
            <control shapeId="18740" r:id="rId232" name="Check Box 308">
              <controlPr defaultSize="0" autoFill="0" autoLine="0" autoPict="0">
                <anchor moveWithCells="1">
                  <from>
                    <xdr:col>0</xdr:col>
                    <xdr:colOff>0</xdr:colOff>
                    <xdr:row>115</xdr:row>
                    <xdr:rowOff>219075</xdr:rowOff>
                  </from>
                  <to>
                    <xdr:col>3</xdr:col>
                    <xdr:colOff>152400</xdr:colOff>
                    <xdr:row>116</xdr:row>
                    <xdr:rowOff>219075</xdr:rowOff>
                  </to>
                </anchor>
              </controlPr>
            </control>
          </mc:Choice>
        </mc:AlternateContent>
        <mc:AlternateContent xmlns:mc="http://schemas.openxmlformats.org/markup-compatibility/2006">
          <mc:Choice Requires="x14">
            <control shapeId="18741" r:id="rId233" name="Check Box 309">
              <controlPr defaultSize="0" autoFill="0" autoLine="0" autoPict="0">
                <anchor moveWithCells="1">
                  <from>
                    <xdr:col>0</xdr:col>
                    <xdr:colOff>0</xdr:colOff>
                    <xdr:row>116</xdr:row>
                    <xdr:rowOff>228600</xdr:rowOff>
                  </from>
                  <to>
                    <xdr:col>3</xdr:col>
                    <xdr:colOff>152400</xdr:colOff>
                    <xdr:row>117</xdr:row>
                    <xdr:rowOff>228600</xdr:rowOff>
                  </to>
                </anchor>
              </controlPr>
            </control>
          </mc:Choice>
        </mc:AlternateContent>
        <mc:AlternateContent xmlns:mc="http://schemas.openxmlformats.org/markup-compatibility/2006">
          <mc:Choice Requires="x14">
            <control shapeId="18742" r:id="rId234" name="Check Box 310">
              <controlPr defaultSize="0" autoFill="0" autoLine="0" autoPict="0">
                <anchor moveWithCells="1">
                  <from>
                    <xdr:col>0</xdr:col>
                    <xdr:colOff>0</xdr:colOff>
                    <xdr:row>118</xdr:row>
                    <xdr:rowOff>228600</xdr:rowOff>
                  </from>
                  <to>
                    <xdr:col>3</xdr:col>
                    <xdr:colOff>152400</xdr:colOff>
                    <xdr:row>119</xdr:row>
                    <xdr:rowOff>228600</xdr:rowOff>
                  </to>
                </anchor>
              </controlPr>
            </control>
          </mc:Choice>
        </mc:AlternateContent>
        <mc:AlternateContent xmlns:mc="http://schemas.openxmlformats.org/markup-compatibility/2006">
          <mc:Choice Requires="x14">
            <control shapeId="18743" r:id="rId235" name="Check Box 311">
              <controlPr defaultSize="0" autoFill="0" autoLine="0" autoPict="0">
                <anchor moveWithCells="1">
                  <from>
                    <xdr:col>0</xdr:col>
                    <xdr:colOff>0</xdr:colOff>
                    <xdr:row>119</xdr:row>
                    <xdr:rowOff>228600</xdr:rowOff>
                  </from>
                  <to>
                    <xdr:col>3</xdr:col>
                    <xdr:colOff>152400</xdr:colOff>
                    <xdr:row>120</xdr:row>
                    <xdr:rowOff>228600</xdr:rowOff>
                  </to>
                </anchor>
              </controlPr>
            </control>
          </mc:Choice>
        </mc:AlternateContent>
        <mc:AlternateContent xmlns:mc="http://schemas.openxmlformats.org/markup-compatibility/2006">
          <mc:Choice Requires="x14">
            <control shapeId="18744" r:id="rId236" name="Check Box 312">
              <controlPr defaultSize="0" autoFill="0" autoLine="0" autoPict="0">
                <anchor moveWithCells="1">
                  <from>
                    <xdr:col>0</xdr:col>
                    <xdr:colOff>0</xdr:colOff>
                    <xdr:row>120</xdr:row>
                    <xdr:rowOff>228600</xdr:rowOff>
                  </from>
                  <to>
                    <xdr:col>3</xdr:col>
                    <xdr:colOff>152400</xdr:colOff>
                    <xdr:row>121</xdr:row>
                    <xdr:rowOff>228600</xdr:rowOff>
                  </to>
                </anchor>
              </controlPr>
            </control>
          </mc:Choice>
        </mc:AlternateContent>
        <mc:AlternateContent xmlns:mc="http://schemas.openxmlformats.org/markup-compatibility/2006">
          <mc:Choice Requires="x14">
            <control shapeId="18745" r:id="rId237" name="Check Box 313">
              <controlPr defaultSize="0" autoFill="0" autoLine="0" autoPict="0">
                <anchor moveWithCells="1">
                  <from>
                    <xdr:col>0</xdr:col>
                    <xdr:colOff>0</xdr:colOff>
                    <xdr:row>121</xdr:row>
                    <xdr:rowOff>219075</xdr:rowOff>
                  </from>
                  <to>
                    <xdr:col>3</xdr:col>
                    <xdr:colOff>152400</xdr:colOff>
                    <xdr:row>122</xdr:row>
                    <xdr:rowOff>219075</xdr:rowOff>
                  </to>
                </anchor>
              </controlPr>
            </control>
          </mc:Choice>
        </mc:AlternateContent>
        <mc:AlternateContent xmlns:mc="http://schemas.openxmlformats.org/markup-compatibility/2006">
          <mc:Choice Requires="x14">
            <control shapeId="18746" r:id="rId238" name="Check Box 314">
              <controlPr defaultSize="0" autoFill="0" autoLine="0" autoPict="0">
                <anchor moveWithCells="1">
                  <from>
                    <xdr:col>0</xdr:col>
                    <xdr:colOff>0</xdr:colOff>
                    <xdr:row>122</xdr:row>
                    <xdr:rowOff>228600</xdr:rowOff>
                  </from>
                  <to>
                    <xdr:col>3</xdr:col>
                    <xdr:colOff>152400</xdr:colOff>
                    <xdr:row>123</xdr:row>
                    <xdr:rowOff>228600</xdr:rowOff>
                  </to>
                </anchor>
              </controlPr>
            </control>
          </mc:Choice>
        </mc:AlternateContent>
        <mc:AlternateContent xmlns:mc="http://schemas.openxmlformats.org/markup-compatibility/2006">
          <mc:Choice Requires="x14">
            <control shapeId="18747" r:id="rId239" name="Check Box 315">
              <controlPr defaultSize="0" autoFill="0" autoLine="0" autoPict="0">
                <anchor moveWithCells="1">
                  <from>
                    <xdr:col>0</xdr:col>
                    <xdr:colOff>0</xdr:colOff>
                    <xdr:row>123</xdr:row>
                    <xdr:rowOff>219075</xdr:rowOff>
                  </from>
                  <to>
                    <xdr:col>3</xdr:col>
                    <xdr:colOff>152400</xdr:colOff>
                    <xdr:row>124</xdr:row>
                    <xdr:rowOff>219075</xdr:rowOff>
                  </to>
                </anchor>
              </controlPr>
            </control>
          </mc:Choice>
        </mc:AlternateContent>
        <mc:AlternateContent xmlns:mc="http://schemas.openxmlformats.org/markup-compatibility/2006">
          <mc:Choice Requires="x14">
            <control shapeId="18748" r:id="rId240" name="Check Box 316">
              <controlPr defaultSize="0" autoFill="0" autoLine="0" autoPict="0">
                <anchor moveWithCells="1">
                  <from>
                    <xdr:col>0</xdr:col>
                    <xdr:colOff>0</xdr:colOff>
                    <xdr:row>124</xdr:row>
                    <xdr:rowOff>219075</xdr:rowOff>
                  </from>
                  <to>
                    <xdr:col>3</xdr:col>
                    <xdr:colOff>152400</xdr:colOff>
                    <xdr:row>125</xdr:row>
                    <xdr:rowOff>219075</xdr:rowOff>
                  </to>
                </anchor>
              </controlPr>
            </control>
          </mc:Choice>
        </mc:AlternateContent>
        <mc:AlternateContent xmlns:mc="http://schemas.openxmlformats.org/markup-compatibility/2006">
          <mc:Choice Requires="x14">
            <control shapeId="18749" r:id="rId241" name="Check Box 317">
              <controlPr defaultSize="0" autoFill="0" autoLine="0" autoPict="0">
                <anchor moveWithCells="1">
                  <from>
                    <xdr:col>0</xdr:col>
                    <xdr:colOff>0</xdr:colOff>
                    <xdr:row>125</xdr:row>
                    <xdr:rowOff>219075</xdr:rowOff>
                  </from>
                  <to>
                    <xdr:col>3</xdr:col>
                    <xdr:colOff>152400</xdr:colOff>
                    <xdr:row>126</xdr:row>
                    <xdr:rowOff>219075</xdr:rowOff>
                  </to>
                </anchor>
              </controlPr>
            </control>
          </mc:Choice>
        </mc:AlternateContent>
        <mc:AlternateContent xmlns:mc="http://schemas.openxmlformats.org/markup-compatibility/2006">
          <mc:Choice Requires="x14">
            <control shapeId="18750" r:id="rId242" name="Check Box 318">
              <controlPr defaultSize="0" autoFill="0" autoLine="0" autoPict="0">
                <anchor moveWithCells="1">
                  <from>
                    <xdr:col>0</xdr:col>
                    <xdr:colOff>0</xdr:colOff>
                    <xdr:row>126</xdr:row>
                    <xdr:rowOff>228600</xdr:rowOff>
                  </from>
                  <to>
                    <xdr:col>3</xdr:col>
                    <xdr:colOff>152400</xdr:colOff>
                    <xdr:row>127</xdr:row>
                    <xdr:rowOff>228600</xdr:rowOff>
                  </to>
                </anchor>
              </controlPr>
            </control>
          </mc:Choice>
        </mc:AlternateContent>
        <mc:AlternateContent xmlns:mc="http://schemas.openxmlformats.org/markup-compatibility/2006">
          <mc:Choice Requires="x14">
            <control shapeId="18751" r:id="rId243" name="Check Box 319">
              <controlPr defaultSize="0" autoFill="0" autoLine="0" autoPict="0">
                <anchor moveWithCells="1">
                  <from>
                    <xdr:col>0</xdr:col>
                    <xdr:colOff>0</xdr:colOff>
                    <xdr:row>127</xdr:row>
                    <xdr:rowOff>228600</xdr:rowOff>
                  </from>
                  <to>
                    <xdr:col>3</xdr:col>
                    <xdr:colOff>152400</xdr:colOff>
                    <xdr:row>128</xdr:row>
                    <xdr:rowOff>228600</xdr:rowOff>
                  </to>
                </anchor>
              </controlPr>
            </control>
          </mc:Choice>
        </mc:AlternateContent>
        <mc:AlternateContent xmlns:mc="http://schemas.openxmlformats.org/markup-compatibility/2006">
          <mc:Choice Requires="x14">
            <control shapeId="18752" r:id="rId244" name="Check Box 320">
              <controlPr defaultSize="0" autoFill="0" autoLine="0" autoPict="0">
                <anchor moveWithCells="1">
                  <from>
                    <xdr:col>18</xdr:col>
                    <xdr:colOff>19050</xdr:colOff>
                    <xdr:row>118</xdr:row>
                    <xdr:rowOff>228600</xdr:rowOff>
                  </from>
                  <to>
                    <xdr:col>21</xdr:col>
                    <xdr:colOff>171450</xdr:colOff>
                    <xdr:row>119</xdr:row>
                    <xdr:rowOff>228600</xdr:rowOff>
                  </to>
                </anchor>
              </controlPr>
            </control>
          </mc:Choice>
        </mc:AlternateContent>
        <mc:AlternateContent xmlns:mc="http://schemas.openxmlformats.org/markup-compatibility/2006">
          <mc:Choice Requires="x14">
            <control shapeId="18753" r:id="rId245" name="Check Box 321">
              <controlPr defaultSize="0" autoFill="0" autoLine="0" autoPict="0">
                <anchor moveWithCells="1">
                  <from>
                    <xdr:col>18</xdr:col>
                    <xdr:colOff>19050</xdr:colOff>
                    <xdr:row>119</xdr:row>
                    <xdr:rowOff>228600</xdr:rowOff>
                  </from>
                  <to>
                    <xdr:col>21</xdr:col>
                    <xdr:colOff>171450</xdr:colOff>
                    <xdr:row>120</xdr:row>
                    <xdr:rowOff>228600</xdr:rowOff>
                  </to>
                </anchor>
              </controlPr>
            </control>
          </mc:Choice>
        </mc:AlternateContent>
        <mc:AlternateContent xmlns:mc="http://schemas.openxmlformats.org/markup-compatibility/2006">
          <mc:Choice Requires="x14">
            <control shapeId="18754" r:id="rId246" name="Check Box 322">
              <controlPr defaultSize="0" autoFill="0" autoLine="0" autoPict="0">
                <anchor moveWithCells="1">
                  <from>
                    <xdr:col>18</xdr:col>
                    <xdr:colOff>19050</xdr:colOff>
                    <xdr:row>120</xdr:row>
                    <xdr:rowOff>228600</xdr:rowOff>
                  </from>
                  <to>
                    <xdr:col>21</xdr:col>
                    <xdr:colOff>171450</xdr:colOff>
                    <xdr:row>121</xdr:row>
                    <xdr:rowOff>228600</xdr:rowOff>
                  </to>
                </anchor>
              </controlPr>
            </control>
          </mc:Choice>
        </mc:AlternateContent>
        <mc:AlternateContent xmlns:mc="http://schemas.openxmlformats.org/markup-compatibility/2006">
          <mc:Choice Requires="x14">
            <control shapeId="18755" r:id="rId247" name="Check Box 323">
              <controlPr defaultSize="0" autoFill="0" autoLine="0" autoPict="0">
                <anchor moveWithCells="1">
                  <from>
                    <xdr:col>18</xdr:col>
                    <xdr:colOff>19050</xdr:colOff>
                    <xdr:row>121</xdr:row>
                    <xdr:rowOff>219075</xdr:rowOff>
                  </from>
                  <to>
                    <xdr:col>21</xdr:col>
                    <xdr:colOff>171450</xdr:colOff>
                    <xdr:row>122</xdr:row>
                    <xdr:rowOff>219075</xdr:rowOff>
                  </to>
                </anchor>
              </controlPr>
            </control>
          </mc:Choice>
        </mc:AlternateContent>
        <mc:AlternateContent xmlns:mc="http://schemas.openxmlformats.org/markup-compatibility/2006">
          <mc:Choice Requires="x14">
            <control shapeId="18756" r:id="rId248" name="Check Box 324">
              <controlPr defaultSize="0" autoFill="0" autoLine="0" autoPict="0">
                <anchor moveWithCells="1">
                  <from>
                    <xdr:col>18</xdr:col>
                    <xdr:colOff>19050</xdr:colOff>
                    <xdr:row>122</xdr:row>
                    <xdr:rowOff>228600</xdr:rowOff>
                  </from>
                  <to>
                    <xdr:col>21</xdr:col>
                    <xdr:colOff>171450</xdr:colOff>
                    <xdr:row>123</xdr:row>
                    <xdr:rowOff>228600</xdr:rowOff>
                  </to>
                </anchor>
              </controlPr>
            </control>
          </mc:Choice>
        </mc:AlternateContent>
        <mc:AlternateContent xmlns:mc="http://schemas.openxmlformats.org/markup-compatibility/2006">
          <mc:Choice Requires="x14">
            <control shapeId="18757" r:id="rId249" name="Check Box 325">
              <controlPr defaultSize="0" autoFill="0" autoLine="0" autoPict="0">
                <anchor moveWithCells="1">
                  <from>
                    <xdr:col>18</xdr:col>
                    <xdr:colOff>19050</xdr:colOff>
                    <xdr:row>123</xdr:row>
                    <xdr:rowOff>219075</xdr:rowOff>
                  </from>
                  <to>
                    <xdr:col>21</xdr:col>
                    <xdr:colOff>171450</xdr:colOff>
                    <xdr:row>124</xdr:row>
                    <xdr:rowOff>219075</xdr:rowOff>
                  </to>
                </anchor>
              </controlPr>
            </control>
          </mc:Choice>
        </mc:AlternateContent>
        <mc:AlternateContent xmlns:mc="http://schemas.openxmlformats.org/markup-compatibility/2006">
          <mc:Choice Requires="x14">
            <control shapeId="18758" r:id="rId250" name="Check Box 326">
              <controlPr defaultSize="0" autoFill="0" autoLine="0" autoPict="0">
                <anchor moveWithCells="1">
                  <from>
                    <xdr:col>18</xdr:col>
                    <xdr:colOff>19050</xdr:colOff>
                    <xdr:row>124</xdr:row>
                    <xdr:rowOff>219075</xdr:rowOff>
                  </from>
                  <to>
                    <xdr:col>21</xdr:col>
                    <xdr:colOff>171450</xdr:colOff>
                    <xdr:row>125</xdr:row>
                    <xdr:rowOff>219075</xdr:rowOff>
                  </to>
                </anchor>
              </controlPr>
            </control>
          </mc:Choice>
        </mc:AlternateContent>
        <mc:AlternateContent xmlns:mc="http://schemas.openxmlformats.org/markup-compatibility/2006">
          <mc:Choice Requires="x14">
            <control shapeId="18759" r:id="rId251" name="Check Box 327">
              <controlPr defaultSize="0" autoFill="0" autoLine="0" autoPict="0">
                <anchor moveWithCells="1">
                  <from>
                    <xdr:col>18</xdr:col>
                    <xdr:colOff>19050</xdr:colOff>
                    <xdr:row>125</xdr:row>
                    <xdr:rowOff>219075</xdr:rowOff>
                  </from>
                  <to>
                    <xdr:col>21</xdr:col>
                    <xdr:colOff>171450</xdr:colOff>
                    <xdr:row>126</xdr:row>
                    <xdr:rowOff>219075</xdr:rowOff>
                  </to>
                </anchor>
              </controlPr>
            </control>
          </mc:Choice>
        </mc:AlternateContent>
        <mc:AlternateContent xmlns:mc="http://schemas.openxmlformats.org/markup-compatibility/2006">
          <mc:Choice Requires="x14">
            <control shapeId="18760" r:id="rId252" name="Check Box 328">
              <controlPr defaultSize="0" autoFill="0" autoLine="0" autoPict="0">
                <anchor moveWithCells="1">
                  <from>
                    <xdr:col>18</xdr:col>
                    <xdr:colOff>19050</xdr:colOff>
                    <xdr:row>126</xdr:row>
                    <xdr:rowOff>228600</xdr:rowOff>
                  </from>
                  <to>
                    <xdr:col>21</xdr:col>
                    <xdr:colOff>171450</xdr:colOff>
                    <xdr:row>127</xdr:row>
                    <xdr:rowOff>228600</xdr:rowOff>
                  </to>
                </anchor>
              </controlPr>
            </control>
          </mc:Choice>
        </mc:AlternateContent>
        <mc:AlternateContent xmlns:mc="http://schemas.openxmlformats.org/markup-compatibility/2006">
          <mc:Choice Requires="x14">
            <control shapeId="18761" r:id="rId253" name="Check Box 329">
              <controlPr defaultSize="0" autoFill="0" autoLine="0" autoPict="0">
                <anchor moveWithCells="1">
                  <from>
                    <xdr:col>18</xdr:col>
                    <xdr:colOff>19050</xdr:colOff>
                    <xdr:row>127</xdr:row>
                    <xdr:rowOff>228600</xdr:rowOff>
                  </from>
                  <to>
                    <xdr:col>21</xdr:col>
                    <xdr:colOff>171450</xdr:colOff>
                    <xdr:row>128</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4DC87-C2FE-4DC3-9C10-882E245EF5A4}">
  <dimension ref="A1"/>
  <sheetViews>
    <sheetView workbookViewId="0">
      <selection activeCell="K17" sqref="K17"/>
    </sheetView>
  </sheetViews>
  <sheetFormatPr defaultRowHeight="18.7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5607C-8875-4FA8-BFB6-6CE6EAEF906E}">
  <sheetPr>
    <tabColor rgb="FFFFFF00"/>
  </sheetPr>
  <dimension ref="A1:AH49"/>
  <sheetViews>
    <sheetView tabSelected="1" zoomScaleNormal="100" workbookViewId="0">
      <selection sqref="A1:P2"/>
    </sheetView>
  </sheetViews>
  <sheetFormatPr defaultColWidth="2.625" defaultRowHeight="13.5" customHeight="1"/>
  <cols>
    <col min="1" max="16384" width="2.625" style="1"/>
  </cols>
  <sheetData>
    <row r="1" spans="1:34" ht="13.5" customHeight="1">
      <c r="A1" s="197" t="s">
        <v>679</v>
      </c>
      <c r="B1" s="197"/>
      <c r="C1" s="197"/>
      <c r="D1" s="197"/>
      <c r="E1" s="197"/>
      <c r="F1" s="197"/>
      <c r="G1" s="197"/>
      <c r="H1" s="197"/>
      <c r="I1" s="197"/>
      <c r="J1" s="197"/>
      <c r="K1" s="197"/>
      <c r="L1" s="197"/>
      <c r="M1" s="197"/>
      <c r="N1" s="197"/>
      <c r="O1" s="197"/>
      <c r="P1" s="197"/>
      <c r="Q1" s="14"/>
      <c r="R1" s="14"/>
      <c r="S1" s="14"/>
      <c r="T1" s="198" t="str">
        <f>"FAX："&amp;VLOOKUP(A1,病院DB!A:B,2,FALSE)</f>
        <v>FAX：　　　-　　　-</v>
      </c>
      <c r="U1" s="198"/>
      <c r="V1" s="198"/>
      <c r="W1" s="198"/>
      <c r="X1" s="198"/>
      <c r="Y1" s="198"/>
      <c r="Z1" s="198"/>
      <c r="AA1" s="198"/>
      <c r="AB1" s="198"/>
      <c r="AC1" s="198"/>
      <c r="AD1" s="198"/>
      <c r="AE1" s="198"/>
      <c r="AF1" s="14"/>
      <c r="AG1" s="14"/>
      <c r="AH1" s="14"/>
    </row>
    <row r="2" spans="1:34" ht="13.5" customHeight="1">
      <c r="A2" s="197"/>
      <c r="B2" s="197"/>
      <c r="C2" s="197"/>
      <c r="D2" s="197"/>
      <c r="E2" s="197"/>
      <c r="F2" s="197"/>
      <c r="G2" s="197"/>
      <c r="H2" s="197"/>
      <c r="I2" s="197"/>
      <c r="J2" s="197"/>
      <c r="K2" s="197"/>
      <c r="L2" s="197"/>
      <c r="M2" s="197"/>
      <c r="N2" s="197"/>
      <c r="O2" s="197"/>
      <c r="P2" s="197"/>
      <c r="Q2" s="14"/>
      <c r="R2" s="14"/>
      <c r="S2" s="14"/>
      <c r="T2" s="198"/>
      <c r="U2" s="198"/>
      <c r="V2" s="198"/>
      <c r="W2" s="198"/>
      <c r="X2" s="198"/>
      <c r="Y2" s="198"/>
      <c r="Z2" s="198"/>
      <c r="AA2" s="198"/>
      <c r="AB2" s="198"/>
      <c r="AC2" s="198"/>
      <c r="AD2" s="198"/>
      <c r="AE2" s="198"/>
      <c r="AF2" s="14"/>
      <c r="AG2" s="14"/>
      <c r="AH2" s="14"/>
    </row>
    <row r="3" spans="1:34" ht="13.5" customHeight="1">
      <c r="A3" s="199" t="s">
        <v>0</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row>
    <row r="4" spans="1:34" ht="13.5" customHeight="1">
      <c r="A4" s="199"/>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row>
    <row r="5" spans="1:34"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row>
    <row r="6" spans="1:34" ht="7.5" customHeight="1">
      <c r="A6" s="200" t="s">
        <v>1</v>
      </c>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row>
    <row r="7" spans="1:34" ht="13.5" customHeight="1">
      <c r="A7" s="200"/>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row>
    <row r="8" spans="1:34" ht="13.5" customHeight="1">
      <c r="A8" s="201"/>
      <c r="B8" s="201"/>
      <c r="C8" s="201"/>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row>
    <row r="9" spans="1:34" ht="13.5" customHeight="1" thickBot="1">
      <c r="A9" s="201"/>
      <c r="B9" s="201"/>
      <c r="C9" s="201"/>
      <c r="D9" s="201"/>
      <c r="E9" s="201"/>
      <c r="F9" s="201"/>
      <c r="G9" s="201"/>
      <c r="H9" s="201"/>
      <c r="I9" s="201"/>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01"/>
    </row>
    <row r="10" spans="1:34" ht="13.5" customHeight="1">
      <c r="A10" s="202" t="s">
        <v>2</v>
      </c>
      <c r="B10" s="203"/>
      <c r="C10" s="204"/>
      <c r="D10" s="226"/>
      <c r="E10" s="227"/>
      <c r="F10" s="227"/>
      <c r="G10" s="227"/>
      <c r="H10" s="227"/>
      <c r="I10" s="227"/>
      <c r="J10" s="227"/>
      <c r="K10" s="227"/>
      <c r="L10" s="78" t="s">
        <v>1128</v>
      </c>
      <c r="M10" s="78"/>
      <c r="N10" s="78"/>
      <c r="O10" s="78"/>
      <c r="P10" s="19"/>
      <c r="Q10" s="19"/>
      <c r="R10" s="19"/>
      <c r="S10" s="19"/>
      <c r="T10" s="19"/>
      <c r="U10" s="19"/>
      <c r="V10" s="19"/>
      <c r="W10" s="19"/>
      <c r="X10" s="20"/>
      <c r="Y10" s="211" t="s">
        <v>3</v>
      </c>
      <c r="Z10" s="211"/>
      <c r="AA10" s="211"/>
      <c r="AB10" s="215"/>
      <c r="AC10" s="216"/>
      <c r="AD10" s="221" t="s">
        <v>29</v>
      </c>
      <c r="AE10" s="216"/>
      <c r="AF10" s="221" t="s">
        <v>30</v>
      </c>
      <c r="AG10" s="216"/>
      <c r="AH10" s="223" t="s">
        <v>31</v>
      </c>
    </row>
    <row r="11" spans="1:34" ht="13.5" customHeight="1">
      <c r="A11" s="205"/>
      <c r="B11" s="206"/>
      <c r="C11" s="207"/>
      <c r="D11" s="264"/>
      <c r="E11" s="265"/>
      <c r="F11" s="265"/>
      <c r="G11" s="265"/>
      <c r="H11" s="265"/>
      <c r="I11" s="265"/>
      <c r="J11" s="265"/>
      <c r="K11" s="265"/>
      <c r="L11" s="265"/>
      <c r="M11" s="265"/>
      <c r="N11" s="265"/>
      <c r="O11" s="265"/>
      <c r="P11" s="265"/>
      <c r="Q11" s="265"/>
      <c r="R11" s="265"/>
      <c r="S11" s="265"/>
      <c r="T11" s="265"/>
      <c r="U11" s="265"/>
      <c r="V11" s="265"/>
      <c r="W11" s="212" t="s">
        <v>28</v>
      </c>
      <c r="X11" s="213"/>
      <c r="Y11" s="195"/>
      <c r="Z11" s="195"/>
      <c r="AA11" s="195"/>
      <c r="AB11" s="217"/>
      <c r="AC11" s="218"/>
      <c r="AD11" s="222"/>
      <c r="AE11" s="218"/>
      <c r="AF11" s="222"/>
      <c r="AG11" s="218"/>
      <c r="AH11" s="224"/>
    </row>
    <row r="12" spans="1:34" ht="13.5" customHeight="1">
      <c r="A12" s="208"/>
      <c r="B12" s="209"/>
      <c r="C12" s="210"/>
      <c r="D12" s="266"/>
      <c r="E12" s="267"/>
      <c r="F12" s="267"/>
      <c r="G12" s="267"/>
      <c r="H12" s="267"/>
      <c r="I12" s="267"/>
      <c r="J12" s="267"/>
      <c r="K12" s="267"/>
      <c r="L12" s="267"/>
      <c r="M12" s="267"/>
      <c r="N12" s="267"/>
      <c r="O12" s="267"/>
      <c r="P12" s="267"/>
      <c r="Q12" s="267"/>
      <c r="R12" s="267"/>
      <c r="S12" s="267"/>
      <c r="T12" s="267"/>
      <c r="U12" s="267"/>
      <c r="V12" s="267"/>
      <c r="W12" s="134"/>
      <c r="X12" s="214"/>
      <c r="Y12" s="195"/>
      <c r="Z12" s="195"/>
      <c r="AA12" s="195"/>
      <c r="AB12" s="219"/>
      <c r="AC12" s="220"/>
      <c r="AD12" s="171"/>
      <c r="AE12" s="220"/>
      <c r="AF12" s="171"/>
      <c r="AG12" s="220"/>
      <c r="AH12" s="225"/>
    </row>
    <row r="13" spans="1:34" ht="13.5" customHeight="1">
      <c r="A13" s="228" t="s">
        <v>4</v>
      </c>
      <c r="B13" s="112"/>
      <c r="C13" s="112"/>
      <c r="D13" s="231"/>
      <c r="E13" s="232"/>
      <c r="F13" s="232"/>
      <c r="G13" s="232"/>
      <c r="H13" s="232"/>
      <c r="I13" s="232"/>
      <c r="J13" s="232"/>
      <c r="K13" s="232"/>
      <c r="L13" s="232"/>
      <c r="M13" s="232"/>
      <c r="N13" s="232"/>
      <c r="O13" s="232"/>
      <c r="P13" s="232"/>
      <c r="Q13" s="232"/>
      <c r="R13" s="232"/>
      <c r="S13" s="232"/>
      <c r="T13" s="232"/>
      <c r="U13" s="232"/>
      <c r="V13" s="232"/>
      <c r="W13" s="17"/>
      <c r="X13" s="18"/>
      <c r="Y13" s="175" t="s">
        <v>5</v>
      </c>
      <c r="Z13" s="175"/>
      <c r="AA13" s="175"/>
      <c r="AB13" s="237"/>
      <c r="AC13" s="238"/>
      <c r="AD13" s="170" t="s">
        <v>29</v>
      </c>
      <c r="AE13" s="238"/>
      <c r="AF13" s="170" t="s">
        <v>32</v>
      </c>
      <c r="AG13" s="238"/>
      <c r="AH13" s="239" t="s">
        <v>31</v>
      </c>
    </row>
    <row r="14" spans="1:34" ht="13.5" customHeight="1">
      <c r="A14" s="229"/>
      <c r="B14" s="115"/>
      <c r="C14" s="115"/>
      <c r="D14" s="233"/>
      <c r="E14" s="234"/>
      <c r="F14" s="234"/>
      <c r="G14" s="234"/>
      <c r="H14" s="234"/>
      <c r="I14" s="234"/>
      <c r="J14" s="234"/>
      <c r="K14" s="234"/>
      <c r="L14" s="234"/>
      <c r="M14" s="234"/>
      <c r="N14" s="234"/>
      <c r="O14" s="234"/>
      <c r="P14" s="234"/>
      <c r="Q14" s="234"/>
      <c r="R14" s="234"/>
      <c r="S14" s="234"/>
      <c r="T14" s="234"/>
      <c r="U14" s="234"/>
      <c r="V14" s="234"/>
      <c r="W14" s="212" t="s">
        <v>34</v>
      </c>
      <c r="X14" s="213"/>
      <c r="Y14" s="175"/>
      <c r="Z14" s="175"/>
      <c r="AA14" s="175"/>
      <c r="AB14" s="217"/>
      <c r="AC14" s="218"/>
      <c r="AD14" s="222"/>
      <c r="AE14" s="218"/>
      <c r="AF14" s="222"/>
      <c r="AG14" s="218"/>
      <c r="AH14" s="224"/>
    </row>
    <row r="15" spans="1:34" ht="13.5" customHeight="1">
      <c r="A15" s="229"/>
      <c r="B15" s="115"/>
      <c r="C15" s="115"/>
      <c r="D15" s="235"/>
      <c r="E15" s="236"/>
      <c r="F15" s="236"/>
      <c r="G15" s="236"/>
      <c r="H15" s="236"/>
      <c r="I15" s="236"/>
      <c r="J15" s="236"/>
      <c r="K15" s="236"/>
      <c r="L15" s="236"/>
      <c r="M15" s="236"/>
      <c r="N15" s="236"/>
      <c r="O15" s="236"/>
      <c r="P15" s="236"/>
      <c r="Q15" s="236"/>
      <c r="R15" s="236"/>
      <c r="S15" s="236"/>
      <c r="T15" s="236"/>
      <c r="U15" s="236"/>
      <c r="V15" s="236"/>
      <c r="W15" s="134"/>
      <c r="X15" s="214"/>
      <c r="Y15" s="175"/>
      <c r="Z15" s="175"/>
      <c r="AA15" s="175"/>
      <c r="AB15" s="219"/>
      <c r="AC15" s="220"/>
      <c r="AD15" s="171"/>
      <c r="AE15" s="220"/>
      <c r="AF15" s="171"/>
      <c r="AG15" s="220"/>
      <c r="AH15" s="225"/>
    </row>
    <row r="16" spans="1:34" ht="13.5" customHeight="1">
      <c r="A16" s="230" t="s">
        <v>6</v>
      </c>
      <c r="B16" s="165"/>
      <c r="C16" s="165"/>
      <c r="D16" s="172"/>
      <c r="E16" s="168"/>
      <c r="F16" s="168"/>
      <c r="G16" s="168"/>
      <c r="H16" s="170" t="s">
        <v>29</v>
      </c>
      <c r="I16" s="168"/>
      <c r="J16" s="168"/>
      <c r="K16" s="170" t="s">
        <v>30</v>
      </c>
      <c r="L16" s="168"/>
      <c r="M16" s="168"/>
      <c r="N16" s="166" t="s">
        <v>33</v>
      </c>
      <c r="O16" s="180" t="s">
        <v>7</v>
      </c>
      <c r="P16" s="180"/>
      <c r="Q16" s="180"/>
      <c r="R16" s="182"/>
      <c r="S16" s="182"/>
      <c r="T16" s="182"/>
      <c r="U16" s="182"/>
      <c r="V16" s="182"/>
      <c r="W16" s="182"/>
      <c r="X16" s="182"/>
      <c r="Y16" s="182"/>
      <c r="Z16" s="182"/>
      <c r="AA16" s="182"/>
      <c r="AB16" s="182"/>
      <c r="AC16" s="185" t="s">
        <v>8</v>
      </c>
      <c r="AD16" s="185"/>
      <c r="AE16" s="185"/>
      <c r="AF16" s="182"/>
      <c r="AG16" s="182"/>
      <c r="AH16" s="186"/>
    </row>
    <row r="17" spans="1:34" ht="13.5" customHeight="1">
      <c r="A17" s="230"/>
      <c r="B17" s="165"/>
      <c r="C17" s="165"/>
      <c r="D17" s="173"/>
      <c r="E17" s="169"/>
      <c r="F17" s="169"/>
      <c r="G17" s="169"/>
      <c r="H17" s="171"/>
      <c r="I17" s="169"/>
      <c r="J17" s="169"/>
      <c r="K17" s="171"/>
      <c r="L17" s="169"/>
      <c r="M17" s="169"/>
      <c r="N17" s="167"/>
      <c r="O17" s="180"/>
      <c r="P17" s="180"/>
      <c r="Q17" s="180"/>
      <c r="R17" s="182"/>
      <c r="S17" s="182"/>
      <c r="T17" s="182"/>
      <c r="U17" s="182"/>
      <c r="V17" s="182"/>
      <c r="W17" s="182"/>
      <c r="X17" s="182"/>
      <c r="Y17" s="182"/>
      <c r="Z17" s="182"/>
      <c r="AA17" s="182"/>
      <c r="AB17" s="182"/>
      <c r="AC17" s="185"/>
      <c r="AD17" s="185"/>
      <c r="AE17" s="185"/>
      <c r="AF17" s="182"/>
      <c r="AG17" s="182"/>
      <c r="AH17" s="186"/>
    </row>
    <row r="18" spans="1:34" ht="13.5" customHeight="1">
      <c r="A18" s="174" t="s">
        <v>683</v>
      </c>
      <c r="B18" s="175"/>
      <c r="C18" s="175"/>
      <c r="D18" s="175"/>
      <c r="E18" s="175"/>
      <c r="F18" s="175"/>
      <c r="G18" s="175"/>
      <c r="H18" s="178"/>
      <c r="I18" s="178"/>
      <c r="J18" s="178"/>
      <c r="K18" s="178"/>
      <c r="L18" s="178"/>
      <c r="M18" s="178"/>
      <c r="N18" s="178"/>
      <c r="O18" s="180" t="s">
        <v>9</v>
      </c>
      <c r="P18" s="180"/>
      <c r="Q18" s="180"/>
      <c r="R18" s="182"/>
      <c r="S18" s="183"/>
      <c r="T18" s="183"/>
      <c r="U18" s="183"/>
      <c r="V18" s="183"/>
      <c r="W18" s="183"/>
      <c r="X18" s="183"/>
      <c r="Y18" s="180" t="s">
        <v>10</v>
      </c>
      <c r="Z18" s="180"/>
      <c r="AA18" s="180"/>
      <c r="AB18" s="182"/>
      <c r="AC18" s="182"/>
      <c r="AD18" s="182"/>
      <c r="AE18" s="182"/>
      <c r="AF18" s="182"/>
      <c r="AG18" s="182"/>
      <c r="AH18" s="186"/>
    </row>
    <row r="19" spans="1:34" ht="13.5" customHeight="1" thickBot="1">
      <c r="A19" s="176"/>
      <c r="B19" s="177"/>
      <c r="C19" s="177"/>
      <c r="D19" s="177"/>
      <c r="E19" s="177"/>
      <c r="F19" s="177"/>
      <c r="G19" s="177"/>
      <c r="H19" s="179"/>
      <c r="I19" s="179"/>
      <c r="J19" s="179"/>
      <c r="K19" s="179"/>
      <c r="L19" s="179"/>
      <c r="M19" s="179"/>
      <c r="N19" s="179"/>
      <c r="O19" s="181"/>
      <c r="P19" s="181"/>
      <c r="Q19" s="181"/>
      <c r="R19" s="184"/>
      <c r="S19" s="184"/>
      <c r="T19" s="184"/>
      <c r="U19" s="184"/>
      <c r="V19" s="184"/>
      <c r="W19" s="184"/>
      <c r="X19" s="184"/>
      <c r="Y19" s="181"/>
      <c r="Z19" s="181"/>
      <c r="AA19" s="181"/>
      <c r="AB19" s="187"/>
      <c r="AC19" s="187"/>
      <c r="AD19" s="187"/>
      <c r="AE19" s="187"/>
      <c r="AF19" s="187"/>
      <c r="AG19" s="187"/>
      <c r="AH19" s="188"/>
    </row>
    <row r="20" spans="1:34" ht="13.5" customHeight="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1:34" ht="13.5" customHeight="1">
      <c r="A21" s="189" t="s">
        <v>11</v>
      </c>
      <c r="B21" s="190"/>
      <c r="C21" s="190"/>
      <c r="D21" s="191"/>
      <c r="E21" s="137">
        <f>聞き取りシート!E2</f>
        <v>0</v>
      </c>
      <c r="F21" s="138"/>
      <c r="G21" s="138"/>
      <c r="H21" s="141" t="s">
        <v>29</v>
      </c>
      <c r="I21" s="142"/>
      <c r="J21" s="195" t="s">
        <v>12</v>
      </c>
      <c r="K21" s="195"/>
      <c r="L21" s="195"/>
      <c r="M21" s="143" t="str">
        <f>IF(聞き取りシート!AL1=TRUE,"■本人","□本人")</f>
        <v>□本人</v>
      </c>
      <c r="N21" s="133"/>
      <c r="O21" s="133"/>
      <c r="P21" s="133" t="str">
        <f>IF(聞き取りシート!AN1=TRUE,"■家族","□家族")</f>
        <v>□家族</v>
      </c>
      <c r="Q21" s="133"/>
      <c r="R21" s="133"/>
      <c r="S21" s="133" t="str">
        <f>IF(聞き取りシート!AP1=TRUE,"■","□")</f>
        <v>□</v>
      </c>
      <c r="T21" s="133"/>
      <c r="U21" s="109">
        <f>聞き取りシート!W1</f>
        <v>0</v>
      </c>
      <c r="V21" s="109"/>
      <c r="W21" s="109"/>
      <c r="X21" s="109"/>
      <c r="Y21" s="111" t="s">
        <v>259</v>
      </c>
      <c r="Z21" s="112"/>
      <c r="AA21" s="113"/>
      <c r="AB21" s="120"/>
      <c r="AC21" s="121"/>
      <c r="AD21" s="121"/>
      <c r="AE21" s="121"/>
      <c r="AF21" s="121"/>
      <c r="AG21" s="121"/>
      <c r="AH21" s="122"/>
    </row>
    <row r="22" spans="1:34" ht="13.5" customHeight="1">
      <c r="A22" s="192"/>
      <c r="B22" s="193"/>
      <c r="C22" s="193"/>
      <c r="D22" s="194"/>
      <c r="E22" s="139">
        <f>聞き取りシート!G2</f>
        <v>0</v>
      </c>
      <c r="F22" s="140"/>
      <c r="G22" s="100" t="s">
        <v>1141</v>
      </c>
      <c r="H22" s="99">
        <f>聞き取りシート!I2</f>
        <v>0</v>
      </c>
      <c r="I22" s="100" t="s">
        <v>31</v>
      </c>
      <c r="J22" s="195"/>
      <c r="K22" s="195"/>
      <c r="L22" s="196"/>
      <c r="M22" s="144"/>
      <c r="N22" s="134"/>
      <c r="O22" s="134"/>
      <c r="P22" s="134"/>
      <c r="Q22" s="134"/>
      <c r="R22" s="134"/>
      <c r="S22" s="134"/>
      <c r="T22" s="134"/>
      <c r="U22" s="110"/>
      <c r="V22" s="110"/>
      <c r="W22" s="110"/>
      <c r="X22" s="110"/>
      <c r="Y22" s="114"/>
      <c r="Z22" s="115"/>
      <c r="AA22" s="116"/>
      <c r="AB22" s="123"/>
      <c r="AC22" s="124"/>
      <c r="AD22" s="124"/>
      <c r="AE22" s="124"/>
      <c r="AF22" s="124"/>
      <c r="AG22" s="124"/>
      <c r="AH22" s="125"/>
    </row>
    <row r="23" spans="1:34" ht="12" customHeight="1">
      <c r="A23" s="111" t="s">
        <v>68</v>
      </c>
      <c r="B23" s="112"/>
      <c r="C23" s="112"/>
      <c r="D23" s="112"/>
      <c r="E23" s="113"/>
      <c r="F23" s="129" t="str">
        <f>IF(聞き取りシート!AL2=TRUE,"■電話フォロー","□電話フォロー")</f>
        <v>□電話フォロー</v>
      </c>
      <c r="G23" s="130"/>
      <c r="H23" s="130"/>
      <c r="I23" s="130"/>
      <c r="J23" s="130"/>
      <c r="K23" s="130"/>
      <c r="L23" s="133" t="str">
        <f>IF(聞き取りシート!AN2=TRUE,"■来局時","□来局時")</f>
        <v>□来局時</v>
      </c>
      <c r="M23" s="133"/>
      <c r="N23" s="133"/>
      <c r="O23" s="133"/>
      <c r="P23" s="133"/>
      <c r="Q23" s="135" t="str">
        <f>IF(聞き取りシート!AP2,"■","□")</f>
        <v>□</v>
      </c>
      <c r="R23" s="135"/>
      <c r="S23" s="109">
        <f>聞き取りシート!W2</f>
        <v>0</v>
      </c>
      <c r="T23" s="109"/>
      <c r="U23" s="109"/>
      <c r="V23" s="109"/>
      <c r="W23" s="109"/>
      <c r="X23" s="109"/>
      <c r="Y23" s="114"/>
      <c r="Z23" s="115"/>
      <c r="AA23" s="116"/>
      <c r="AB23" s="123"/>
      <c r="AC23" s="124"/>
      <c r="AD23" s="124"/>
      <c r="AE23" s="124"/>
      <c r="AF23" s="124"/>
      <c r="AG23" s="124"/>
      <c r="AH23" s="125"/>
    </row>
    <row r="24" spans="1:34" ht="10.5" customHeight="1">
      <c r="A24" s="117"/>
      <c r="B24" s="118"/>
      <c r="C24" s="118"/>
      <c r="D24" s="118"/>
      <c r="E24" s="119"/>
      <c r="F24" s="131"/>
      <c r="G24" s="132"/>
      <c r="H24" s="132"/>
      <c r="I24" s="132"/>
      <c r="J24" s="132"/>
      <c r="K24" s="132"/>
      <c r="L24" s="134"/>
      <c r="M24" s="134"/>
      <c r="N24" s="134"/>
      <c r="O24" s="134"/>
      <c r="P24" s="134"/>
      <c r="Q24" s="136"/>
      <c r="R24" s="136"/>
      <c r="S24" s="110"/>
      <c r="T24" s="110"/>
      <c r="U24" s="110"/>
      <c r="V24" s="110"/>
      <c r="W24" s="110"/>
      <c r="X24" s="110"/>
      <c r="Y24" s="117"/>
      <c r="Z24" s="118"/>
      <c r="AA24" s="119"/>
      <c r="AB24" s="126"/>
      <c r="AC24" s="127"/>
      <c r="AD24" s="127"/>
      <c r="AE24" s="127"/>
      <c r="AF24" s="127"/>
      <c r="AG24" s="127"/>
      <c r="AH24" s="128"/>
    </row>
    <row r="25" spans="1:34" ht="6" customHeight="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1:34" ht="13.5" customHeight="1">
      <c r="A26" s="111" t="s">
        <v>13</v>
      </c>
      <c r="B26" s="112"/>
      <c r="C26" s="112"/>
      <c r="D26" s="113"/>
      <c r="E26" s="143" t="str">
        <f>IF(聞き取りシート!AH3=TRUE,"■良好","□良好")</f>
        <v>□良好</v>
      </c>
      <c r="F26" s="133"/>
      <c r="G26" s="133"/>
      <c r="H26" s="133" t="str">
        <f>IF(聞き取りシート!AJ3=TRUE,"■不良","□不良")</f>
        <v>□不良</v>
      </c>
      <c r="I26" s="133"/>
      <c r="J26" s="145"/>
      <c r="K26" s="147">
        <f>聞き取りシート!J3</f>
        <v>0</v>
      </c>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8"/>
    </row>
    <row r="27" spans="1:34" ht="13.5" customHeight="1">
      <c r="A27" s="117"/>
      <c r="B27" s="118"/>
      <c r="C27" s="118"/>
      <c r="D27" s="119"/>
      <c r="E27" s="144"/>
      <c r="F27" s="134"/>
      <c r="G27" s="134"/>
      <c r="H27" s="134"/>
      <c r="I27" s="134"/>
      <c r="J27" s="146"/>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50"/>
    </row>
    <row r="28" spans="1:34" ht="6" customHeight="1">
      <c r="A28" s="16"/>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1:34" ht="13.5" customHeight="1">
      <c r="A29" s="165" t="s">
        <v>14</v>
      </c>
      <c r="B29" s="165"/>
      <c r="C29" s="165"/>
      <c r="D29" s="165"/>
      <c r="E29" s="165" t="s">
        <v>15</v>
      </c>
      <c r="F29" s="165"/>
      <c r="G29" s="165"/>
      <c r="H29" s="165"/>
      <c r="I29" s="165"/>
      <c r="J29" s="165"/>
      <c r="K29" s="165"/>
      <c r="L29" s="165"/>
      <c r="M29" s="165"/>
      <c r="N29" s="165" t="s">
        <v>16</v>
      </c>
      <c r="O29" s="165"/>
      <c r="P29" s="165"/>
      <c r="Q29" s="165"/>
      <c r="R29" s="165"/>
      <c r="S29" s="165"/>
      <c r="T29" s="165"/>
      <c r="U29" s="165"/>
      <c r="V29" s="165"/>
      <c r="W29" s="165"/>
      <c r="X29" s="165"/>
      <c r="Y29" s="165"/>
      <c r="Z29" s="165"/>
      <c r="AA29" s="165"/>
      <c r="AB29" s="165"/>
      <c r="AC29" s="165"/>
      <c r="AD29" s="165"/>
      <c r="AE29" s="165"/>
      <c r="AF29" s="165"/>
      <c r="AG29" s="165"/>
      <c r="AH29" s="165"/>
    </row>
    <row r="30" spans="1:34" ht="22.5" customHeight="1">
      <c r="A30" s="261"/>
      <c r="B30" s="262"/>
      <c r="C30" s="262"/>
      <c r="D30" s="263"/>
      <c r="E30" s="26" t="str">
        <f>IF(聞き取りシート!AG6=TRUE,"■なし","□なし")</f>
        <v>□なし</v>
      </c>
      <c r="F30" s="27"/>
      <c r="G30" s="27"/>
      <c r="H30" s="28" t="str">
        <f>IF(聞き取りシート!AI6=TRUE,"■あり","□あり")</f>
        <v>□あり</v>
      </c>
      <c r="I30" s="28"/>
      <c r="J30" s="28"/>
      <c r="K30" s="29" t="str">
        <f>IF(聞き取りシート!AL6=TRUE,"Grade1",IF(聞き取りシート!AL7=TRUE,"Grade2",IF(聞き取りシート!AL8=TRUE,"Grade3","Grade")))</f>
        <v>Grade</v>
      </c>
      <c r="L30" s="29"/>
      <c r="M30" s="30"/>
      <c r="N30" s="268">
        <f>聞き取りシート!D9</f>
        <v>0</v>
      </c>
      <c r="O30" s="269"/>
      <c r="P30" s="269"/>
      <c r="Q30" s="269"/>
      <c r="R30" s="269"/>
      <c r="S30" s="269"/>
      <c r="T30" s="269"/>
      <c r="U30" s="269"/>
      <c r="V30" s="269"/>
      <c r="W30" s="269"/>
      <c r="X30" s="269"/>
      <c r="Y30" s="269"/>
      <c r="Z30" s="269"/>
      <c r="AA30" s="269"/>
      <c r="AB30" s="269"/>
      <c r="AC30" s="269"/>
      <c r="AD30" s="269"/>
      <c r="AE30" s="269"/>
      <c r="AF30" s="269"/>
      <c r="AG30" s="269"/>
      <c r="AH30" s="270"/>
    </row>
    <row r="31" spans="1:34" ht="22.5" customHeight="1">
      <c r="A31" s="261"/>
      <c r="B31" s="262"/>
      <c r="C31" s="262"/>
      <c r="D31" s="263"/>
      <c r="E31" s="31" t="str">
        <f>IF(聞き取りシート!AG12=TRUE,"■なし","□なし")</f>
        <v>□なし</v>
      </c>
      <c r="F31" s="28"/>
      <c r="G31" s="28"/>
      <c r="H31" s="27" t="str">
        <f>IF(聞き取りシート!AI12=TRUE,"■あり","□あり")</f>
        <v>□あり</v>
      </c>
      <c r="I31" s="27"/>
      <c r="J31" s="27"/>
      <c r="K31" s="29" t="str">
        <f>IF(聞き取りシート!AL12=TRUE,"Grade1",IF(聞き取りシート!AL13=TRUE,"Grade2",IF(聞き取りシート!AL14=TRUE,"Grade3","Grade")))</f>
        <v>Grade</v>
      </c>
      <c r="L31" s="29"/>
      <c r="M31" s="30"/>
      <c r="N31" s="271">
        <f>聞き取りシート!D15</f>
        <v>0</v>
      </c>
      <c r="O31" s="272"/>
      <c r="P31" s="272"/>
      <c r="Q31" s="272"/>
      <c r="R31" s="272"/>
      <c r="S31" s="272"/>
      <c r="T31" s="272"/>
      <c r="U31" s="272"/>
      <c r="V31" s="272"/>
      <c r="W31" s="272"/>
      <c r="X31" s="272"/>
      <c r="Y31" s="272"/>
      <c r="Z31" s="272"/>
      <c r="AA31" s="272"/>
      <c r="AB31" s="272"/>
      <c r="AC31" s="272"/>
      <c r="AD31" s="272"/>
      <c r="AE31" s="272"/>
      <c r="AF31" s="272"/>
      <c r="AG31" s="272"/>
      <c r="AH31" s="273"/>
    </row>
    <row r="32" spans="1:34" ht="22.5" customHeight="1">
      <c r="A32" s="261"/>
      <c r="B32" s="262"/>
      <c r="C32" s="262"/>
      <c r="D32" s="263"/>
      <c r="E32" s="31" t="str">
        <f>IF(聞き取りシート!AG18=TRUE,"■なし","□なし")</f>
        <v>□なし</v>
      </c>
      <c r="F32" s="28"/>
      <c r="G32" s="28"/>
      <c r="H32" s="27" t="str">
        <f>IF(聞き取りシート!AI18=TRUE,"■あり","□あり")</f>
        <v>□あり</v>
      </c>
      <c r="I32" s="27"/>
      <c r="J32" s="27"/>
      <c r="K32" s="29" t="str">
        <f>IF(聞き取りシート!AL18=TRUE,"Grade1",IF(聞き取りシート!AL19=TRUE,"Grade2",IF(聞き取りシート!AL20=TRUE,"Grade3","Grade")))</f>
        <v>Grade</v>
      </c>
      <c r="L32" s="29"/>
      <c r="M32" s="30"/>
      <c r="N32" s="271">
        <f>聞き取りシート!D21</f>
        <v>0</v>
      </c>
      <c r="O32" s="272"/>
      <c r="P32" s="272"/>
      <c r="Q32" s="272"/>
      <c r="R32" s="272"/>
      <c r="S32" s="272"/>
      <c r="T32" s="272"/>
      <c r="U32" s="272"/>
      <c r="V32" s="272"/>
      <c r="W32" s="272"/>
      <c r="X32" s="272"/>
      <c r="Y32" s="272"/>
      <c r="Z32" s="272"/>
      <c r="AA32" s="272"/>
      <c r="AB32" s="272"/>
      <c r="AC32" s="272"/>
      <c r="AD32" s="272"/>
      <c r="AE32" s="272"/>
      <c r="AF32" s="272"/>
      <c r="AG32" s="272"/>
      <c r="AH32" s="273"/>
    </row>
    <row r="33" spans="1:34" ht="22.5" customHeight="1">
      <c r="A33" s="261"/>
      <c r="B33" s="262"/>
      <c r="C33" s="262"/>
      <c r="D33" s="263"/>
      <c r="E33" s="31" t="str">
        <f>IF(聞き取りシート!AG24=TRUE,"■なし","□なし")</f>
        <v>□なし</v>
      </c>
      <c r="F33" s="28"/>
      <c r="G33" s="28"/>
      <c r="H33" s="27" t="str">
        <f>IF(聞き取りシート!AI24=TRUE,"■あり","□あり")</f>
        <v>□あり</v>
      </c>
      <c r="I33" s="27"/>
      <c r="J33" s="27"/>
      <c r="K33" s="29" t="str">
        <f>IF(聞き取りシート!AL24=TRUE,"Grade1",IF(聞き取りシート!AL25=TRUE,"Grade2",IF(聞き取りシート!AL26=TRUE,"Grade3","Grade")))</f>
        <v>Grade</v>
      </c>
      <c r="L33" s="29"/>
      <c r="M33" s="30"/>
      <c r="N33" s="271">
        <f>聞き取りシート!D27</f>
        <v>0</v>
      </c>
      <c r="O33" s="272"/>
      <c r="P33" s="272"/>
      <c r="Q33" s="272"/>
      <c r="R33" s="272"/>
      <c r="S33" s="272"/>
      <c r="T33" s="272"/>
      <c r="U33" s="272"/>
      <c r="V33" s="272"/>
      <c r="W33" s="272"/>
      <c r="X33" s="272"/>
      <c r="Y33" s="272"/>
      <c r="Z33" s="272"/>
      <c r="AA33" s="272"/>
      <c r="AB33" s="272"/>
      <c r="AC33" s="272"/>
      <c r="AD33" s="272"/>
      <c r="AE33" s="272"/>
      <c r="AF33" s="272"/>
      <c r="AG33" s="272"/>
      <c r="AH33" s="273"/>
    </row>
    <row r="34" spans="1:34" ht="22.5" customHeight="1">
      <c r="A34" s="261"/>
      <c r="B34" s="262"/>
      <c r="C34" s="262"/>
      <c r="D34" s="263"/>
      <c r="E34" s="26" t="str">
        <f>IF(聞き取りシート!AG30=TRUE,"■なし","□なし")</f>
        <v>□なし</v>
      </c>
      <c r="F34" s="27"/>
      <c r="G34" s="27"/>
      <c r="H34" s="28" t="str">
        <f>IF(聞き取りシート!AI30=TRUE,"■あり","□あり")</f>
        <v>□あり</v>
      </c>
      <c r="I34" s="28"/>
      <c r="J34" s="28"/>
      <c r="K34" s="29" t="str">
        <f>IF(聞き取りシート!AL30=TRUE,"Grade1",IF(聞き取りシート!AL31=TRUE,"Grade2",IF(聞き取りシート!AL32=TRUE,"Grade3","Grade")))</f>
        <v>Grade</v>
      </c>
      <c r="L34" s="29"/>
      <c r="M34" s="30"/>
      <c r="N34" s="271">
        <f>聞き取りシート!D33</f>
        <v>0</v>
      </c>
      <c r="O34" s="272"/>
      <c r="P34" s="272"/>
      <c r="Q34" s="272"/>
      <c r="R34" s="272"/>
      <c r="S34" s="272"/>
      <c r="T34" s="272"/>
      <c r="U34" s="272"/>
      <c r="V34" s="272"/>
      <c r="W34" s="272"/>
      <c r="X34" s="272"/>
      <c r="Y34" s="272"/>
      <c r="Z34" s="272"/>
      <c r="AA34" s="272"/>
      <c r="AB34" s="272"/>
      <c r="AC34" s="272"/>
      <c r="AD34" s="272"/>
      <c r="AE34" s="272"/>
      <c r="AF34" s="272"/>
      <c r="AG34" s="272"/>
      <c r="AH34" s="273"/>
    </row>
    <row r="35" spans="1:34" ht="22.5" customHeight="1">
      <c r="A35" s="261"/>
      <c r="B35" s="262"/>
      <c r="C35" s="262"/>
      <c r="D35" s="263"/>
      <c r="E35" s="31" t="str">
        <f>IF(聞き取りシート!AG36=TRUE,"■なし","□なし")</f>
        <v>□なし</v>
      </c>
      <c r="F35" s="28"/>
      <c r="G35" s="28"/>
      <c r="H35" s="27" t="str">
        <f>IF(聞き取りシート!AI36=TRUE,"■あり","□あり")</f>
        <v>□あり</v>
      </c>
      <c r="I35" s="27"/>
      <c r="J35" s="27"/>
      <c r="K35" s="29" t="str">
        <f>IF(聞き取りシート!AL36=TRUE,"Grade1",IF(聞き取りシート!AL37=TRUE,"Grade2",IF(聞き取りシート!AL38=TRUE,"Grade3","Grade")))</f>
        <v>Grade</v>
      </c>
      <c r="L35" s="29"/>
      <c r="M35" s="30"/>
      <c r="N35" s="271">
        <f>聞き取りシート!D39</f>
        <v>0</v>
      </c>
      <c r="O35" s="272"/>
      <c r="P35" s="272"/>
      <c r="Q35" s="272"/>
      <c r="R35" s="272"/>
      <c r="S35" s="272"/>
      <c r="T35" s="272"/>
      <c r="U35" s="272"/>
      <c r="V35" s="272"/>
      <c r="W35" s="272"/>
      <c r="X35" s="272"/>
      <c r="Y35" s="272"/>
      <c r="Z35" s="272"/>
      <c r="AA35" s="272"/>
      <c r="AB35" s="272"/>
      <c r="AC35" s="272"/>
      <c r="AD35" s="272"/>
      <c r="AE35" s="272"/>
      <c r="AF35" s="272"/>
      <c r="AG35" s="272"/>
      <c r="AH35" s="273"/>
    </row>
    <row r="36" spans="1:34" ht="22.5" customHeight="1">
      <c r="A36" s="261"/>
      <c r="B36" s="262"/>
      <c r="C36" s="262"/>
      <c r="D36" s="263"/>
      <c r="E36" s="31" t="str">
        <f>IF(聞き取りシート!AG42=TRUE,"■なし","□なし")</f>
        <v>□なし</v>
      </c>
      <c r="F36" s="28"/>
      <c r="G36" s="28"/>
      <c r="H36" s="27" t="str">
        <f>IF(聞き取りシート!AI42=TRUE,"■あり","□あり")</f>
        <v>□あり</v>
      </c>
      <c r="I36" s="27"/>
      <c r="J36" s="27"/>
      <c r="K36" s="29" t="str">
        <f>IF(聞き取りシート!AL42=TRUE,"Grade1",IF(聞き取りシート!AL43=TRUE,"Grade2",IF(聞き取りシート!AL44=TRUE,"Grade3","Grade")))</f>
        <v>Grade</v>
      </c>
      <c r="L36" s="29"/>
      <c r="M36" s="30"/>
      <c r="N36" s="271">
        <f>聞き取りシート!D45</f>
        <v>0</v>
      </c>
      <c r="O36" s="272"/>
      <c r="P36" s="272"/>
      <c r="Q36" s="272"/>
      <c r="R36" s="272"/>
      <c r="S36" s="272"/>
      <c r="T36" s="272"/>
      <c r="U36" s="272"/>
      <c r="V36" s="272"/>
      <c r="W36" s="272"/>
      <c r="X36" s="272"/>
      <c r="Y36" s="272"/>
      <c r="Z36" s="272"/>
      <c r="AA36" s="272"/>
      <c r="AB36" s="272"/>
      <c r="AC36" s="272"/>
      <c r="AD36" s="272"/>
      <c r="AE36" s="272"/>
      <c r="AF36" s="272"/>
      <c r="AG36" s="272"/>
      <c r="AH36" s="273"/>
    </row>
    <row r="37" spans="1:34" ht="22.5" customHeight="1">
      <c r="A37" s="261"/>
      <c r="B37" s="262"/>
      <c r="C37" s="262"/>
      <c r="D37" s="263"/>
      <c r="E37" s="31" t="str">
        <f>IF(聞き取りシート!AG48=TRUE,"■なし","□なし")</f>
        <v>□なし</v>
      </c>
      <c r="F37" s="28"/>
      <c r="G37" s="28"/>
      <c r="H37" s="27" t="str">
        <f>IF(聞き取りシート!AI48=TRUE,"■あり","□あり")</f>
        <v>□あり</v>
      </c>
      <c r="I37" s="27"/>
      <c r="J37" s="27"/>
      <c r="K37" s="29" t="str">
        <f>IF(聞き取りシート!AL48=TRUE,"Grade1",IF(聞き取りシート!AL49=TRUE,"Grade2",IF(聞き取りシート!AL50=TRUE,"Grade3","Grade")))</f>
        <v>Grade</v>
      </c>
      <c r="L37" s="29"/>
      <c r="M37" s="30"/>
      <c r="N37" s="271">
        <f>聞き取りシート!D51</f>
        <v>0</v>
      </c>
      <c r="O37" s="272"/>
      <c r="P37" s="272"/>
      <c r="Q37" s="272"/>
      <c r="R37" s="272"/>
      <c r="S37" s="272"/>
      <c r="T37" s="272"/>
      <c r="U37" s="272"/>
      <c r="V37" s="272"/>
      <c r="W37" s="272"/>
      <c r="X37" s="272"/>
      <c r="Y37" s="272"/>
      <c r="Z37" s="272"/>
      <c r="AA37" s="272"/>
      <c r="AB37" s="272"/>
      <c r="AC37" s="272"/>
      <c r="AD37" s="272"/>
      <c r="AE37" s="272"/>
      <c r="AF37" s="272"/>
      <c r="AG37" s="272"/>
      <c r="AH37" s="273"/>
    </row>
    <row r="38" spans="1:34" ht="22.5" customHeight="1">
      <c r="A38" s="261"/>
      <c r="B38" s="262"/>
      <c r="C38" s="262"/>
      <c r="D38" s="263"/>
      <c r="E38" s="31" t="str">
        <f>IF(聞き取りシート!AG54=TRUE,"■なし","□なし")</f>
        <v>□なし</v>
      </c>
      <c r="F38" s="28"/>
      <c r="G38" s="28"/>
      <c r="H38" s="27" t="str">
        <f>IF(聞き取りシート!AI54=TRUE,"■あり","□あり")</f>
        <v>□あり</v>
      </c>
      <c r="I38" s="27"/>
      <c r="J38" s="27"/>
      <c r="K38" s="29" t="str">
        <f>IF(聞き取りシート!AL54=TRUE,"Grade1",IF(聞き取りシート!AL55=TRUE,"Grade2",IF(聞き取りシート!AL56=TRUE,"Grade3","Grade")))</f>
        <v>Grade</v>
      </c>
      <c r="L38" s="29"/>
      <c r="M38" s="30"/>
      <c r="N38" s="271">
        <f>聞き取りシート!D57</f>
        <v>0</v>
      </c>
      <c r="O38" s="272"/>
      <c r="P38" s="272"/>
      <c r="Q38" s="272"/>
      <c r="R38" s="272"/>
      <c r="S38" s="272"/>
      <c r="T38" s="272"/>
      <c r="U38" s="272"/>
      <c r="V38" s="272"/>
      <c r="W38" s="272"/>
      <c r="X38" s="272"/>
      <c r="Y38" s="272"/>
      <c r="Z38" s="272"/>
      <c r="AA38" s="272"/>
      <c r="AB38" s="272"/>
      <c r="AC38" s="272"/>
      <c r="AD38" s="272"/>
      <c r="AE38" s="272"/>
      <c r="AF38" s="272"/>
      <c r="AG38" s="272"/>
      <c r="AH38" s="273"/>
    </row>
    <row r="39" spans="1:34" ht="22.5" customHeight="1">
      <c r="A39" s="261"/>
      <c r="B39" s="262"/>
      <c r="C39" s="262"/>
      <c r="D39" s="263"/>
      <c r="E39" s="31" t="str">
        <f>IF(聞き取りシート!AG60=TRUE,"■なし","□なし")</f>
        <v>□なし</v>
      </c>
      <c r="F39" s="28"/>
      <c r="G39" s="28"/>
      <c r="H39" s="27" t="str">
        <f>IF(聞き取りシート!AI60=TRUE,"■あり","□あり")</f>
        <v>□あり</v>
      </c>
      <c r="I39" s="27"/>
      <c r="J39" s="27"/>
      <c r="K39" s="29" t="str">
        <f>IF(聞き取りシート!AL60=TRUE,"Grade1",IF(聞き取りシート!AL61=TRUE,"Grade2",IF(聞き取りシート!AL62=TRUE,"Grade3","Grade")))</f>
        <v>Grade</v>
      </c>
      <c r="L39" s="29"/>
      <c r="M39" s="30"/>
      <c r="N39" s="271">
        <f>聞き取りシート!D63</f>
        <v>0</v>
      </c>
      <c r="O39" s="272"/>
      <c r="P39" s="272"/>
      <c r="Q39" s="272"/>
      <c r="R39" s="272"/>
      <c r="S39" s="272"/>
      <c r="T39" s="272"/>
      <c r="U39" s="272"/>
      <c r="V39" s="272"/>
      <c r="W39" s="272"/>
      <c r="X39" s="272"/>
      <c r="Y39" s="272"/>
      <c r="Z39" s="272"/>
      <c r="AA39" s="272"/>
      <c r="AB39" s="272"/>
      <c r="AC39" s="272"/>
      <c r="AD39" s="272"/>
      <c r="AE39" s="272"/>
      <c r="AF39" s="272"/>
      <c r="AG39" s="272"/>
      <c r="AH39" s="273"/>
    </row>
    <row r="40" spans="1:34" ht="22.5" customHeight="1">
      <c r="A40" s="261"/>
      <c r="B40" s="262"/>
      <c r="C40" s="262"/>
      <c r="D40" s="263"/>
      <c r="E40" s="31" t="str">
        <f>IF(聞き取りシート!AG66=TRUE,"■なし","□なし")</f>
        <v>□なし</v>
      </c>
      <c r="F40" s="28"/>
      <c r="G40" s="28"/>
      <c r="H40" s="27" t="str">
        <f>IF(聞き取りシート!AI66=TRUE,"■あり","□あり")</f>
        <v>□あり</v>
      </c>
      <c r="I40" s="27"/>
      <c r="J40" s="27"/>
      <c r="K40" s="29" t="str">
        <f>IF(聞き取りシート!AL66=TRUE,"Grade1",IF(聞き取りシート!AL67=TRUE,"Grade2",IF(聞き取りシート!AL68=TRUE,"Grade3","Grade")))</f>
        <v>Grade</v>
      </c>
      <c r="L40" s="29"/>
      <c r="M40" s="30"/>
      <c r="N40" s="271">
        <f>聞き取りシート!D69</f>
        <v>0</v>
      </c>
      <c r="O40" s="272"/>
      <c r="P40" s="272"/>
      <c r="Q40" s="272"/>
      <c r="R40" s="272"/>
      <c r="S40" s="272"/>
      <c r="T40" s="272"/>
      <c r="U40" s="272"/>
      <c r="V40" s="272"/>
      <c r="W40" s="272"/>
      <c r="X40" s="272"/>
      <c r="Y40" s="272"/>
      <c r="Z40" s="272"/>
      <c r="AA40" s="272"/>
      <c r="AB40" s="272"/>
      <c r="AC40" s="272"/>
      <c r="AD40" s="272"/>
      <c r="AE40" s="272"/>
      <c r="AF40" s="272"/>
      <c r="AG40" s="272"/>
      <c r="AH40" s="273"/>
    </row>
    <row r="41" spans="1:34" ht="22.5" customHeight="1">
      <c r="A41" s="261"/>
      <c r="B41" s="262"/>
      <c r="C41" s="262"/>
      <c r="D41" s="263"/>
      <c r="E41" s="31" t="str">
        <f>IF(聞き取りシート!AG72=TRUE,"■なし","□なし")</f>
        <v>□なし</v>
      </c>
      <c r="F41" s="28"/>
      <c r="G41" s="28"/>
      <c r="H41" s="27" t="str">
        <f>IF(聞き取りシート!AI72=TRUE,"■あり","□あり")</f>
        <v>□あり</v>
      </c>
      <c r="I41" s="27"/>
      <c r="J41" s="27"/>
      <c r="K41" s="29" t="str">
        <f>IF(聞き取りシート!AL72=TRUE,"Grade1",IF(聞き取りシート!AL73=TRUE,"Grade2",IF(聞き取りシート!AL74=TRUE,"Grade3","Grade")))</f>
        <v>Grade</v>
      </c>
      <c r="L41" s="29"/>
      <c r="M41" s="30"/>
      <c r="N41" s="271">
        <f>聞き取りシート!D75</f>
        <v>0</v>
      </c>
      <c r="O41" s="272"/>
      <c r="P41" s="272"/>
      <c r="Q41" s="272"/>
      <c r="R41" s="272"/>
      <c r="S41" s="272"/>
      <c r="T41" s="272"/>
      <c r="U41" s="272"/>
      <c r="V41" s="272"/>
      <c r="W41" s="272"/>
      <c r="X41" s="272"/>
      <c r="Y41" s="272"/>
      <c r="Z41" s="272"/>
      <c r="AA41" s="272"/>
      <c r="AB41" s="272"/>
      <c r="AC41" s="272"/>
      <c r="AD41" s="272"/>
      <c r="AE41" s="272"/>
      <c r="AF41" s="272"/>
      <c r="AG41" s="272"/>
      <c r="AH41" s="273"/>
    </row>
    <row r="42" spans="1:34" ht="12" customHeight="1">
      <c r="A42" s="159">
        <f>聞き取りシート!A78</f>
        <v>0</v>
      </c>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1"/>
    </row>
    <row r="43" spans="1:34" ht="24.75" customHeight="1">
      <c r="A43" s="159"/>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1"/>
    </row>
    <row r="44" spans="1:34" ht="24" customHeight="1">
      <c r="A44" s="159"/>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1"/>
    </row>
    <row r="45" spans="1:34" ht="37.5" customHeight="1">
      <c r="A45" s="162"/>
      <c r="B45" s="163"/>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4"/>
    </row>
    <row r="46" spans="1:34" ht="6"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row>
    <row r="47" spans="1:34" ht="13.5" customHeight="1">
      <c r="A47" s="153" t="s">
        <v>27</v>
      </c>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5"/>
    </row>
    <row r="48" spans="1:34" ht="49.5" customHeight="1">
      <c r="A48" s="156">
        <f>聞き取りシート!A82</f>
        <v>0</v>
      </c>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8"/>
    </row>
    <row r="49" spans="1:34" ht="13.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5"/>
      <c r="AC49" s="15"/>
      <c r="AD49" s="15"/>
      <c r="AE49" s="151">
        <v>45323</v>
      </c>
      <c r="AF49" s="152"/>
      <c r="AG49" s="152"/>
      <c r="AH49" s="152"/>
    </row>
  </sheetData>
  <sheetProtection sheet="1" objects="1" scenarios="1" selectLockedCells="1"/>
  <mergeCells count="93">
    <mergeCell ref="N30:AH30"/>
    <mergeCell ref="AF13:AF15"/>
    <mergeCell ref="N31:AH31"/>
    <mergeCell ref="N32:AH32"/>
    <mergeCell ref="N33:AH33"/>
    <mergeCell ref="AF16:AH17"/>
    <mergeCell ref="D13:V15"/>
    <mergeCell ref="W14:X15"/>
    <mergeCell ref="AB13:AC15"/>
    <mergeCell ref="AD13:AD15"/>
    <mergeCell ref="AE13:AE15"/>
    <mergeCell ref="AG13:AG15"/>
    <mergeCell ref="AH13:AH15"/>
    <mergeCell ref="A30:D30"/>
    <mergeCell ref="A31:D31"/>
    <mergeCell ref="A32:D32"/>
    <mergeCell ref="A13:C15"/>
    <mergeCell ref="Y13:AA15"/>
    <mergeCell ref="A16:C17"/>
    <mergeCell ref="O16:Q17"/>
    <mergeCell ref="R16:AB17"/>
    <mergeCell ref="A1:P2"/>
    <mergeCell ref="T1:AE2"/>
    <mergeCell ref="A3:AH5"/>
    <mergeCell ref="A6:AH9"/>
    <mergeCell ref="A10:C12"/>
    <mergeCell ref="Y10:AA12"/>
    <mergeCell ref="D11:V12"/>
    <mergeCell ref="W11:X12"/>
    <mergeCell ref="AB10:AC12"/>
    <mergeCell ref="AD10:AD12"/>
    <mergeCell ref="AE10:AE12"/>
    <mergeCell ref="AH10:AH12"/>
    <mergeCell ref="AG10:AG12"/>
    <mergeCell ref="AF10:AF12"/>
    <mergeCell ref="D10:K10"/>
    <mergeCell ref="AB18:AH19"/>
    <mergeCell ref="A21:D22"/>
    <mergeCell ref="J21:L22"/>
    <mergeCell ref="M21:O22"/>
    <mergeCell ref="P21:R22"/>
    <mergeCell ref="S21:T22"/>
    <mergeCell ref="U21:X22"/>
    <mergeCell ref="A29:D29"/>
    <mergeCell ref="E29:M29"/>
    <mergeCell ref="N29:AH29"/>
    <mergeCell ref="N16:N17"/>
    <mergeCell ref="L16:M17"/>
    <mergeCell ref="K16:K17"/>
    <mergeCell ref="I16:J17"/>
    <mergeCell ref="H16:H17"/>
    <mergeCell ref="D16:G17"/>
    <mergeCell ref="A18:G19"/>
    <mergeCell ref="H18:N19"/>
    <mergeCell ref="O18:Q19"/>
    <mergeCell ref="R18:X19"/>
    <mergeCell ref="Y18:AA19"/>
    <mergeCell ref="AC16:AE17"/>
    <mergeCell ref="A23:E24"/>
    <mergeCell ref="N39:AH39"/>
    <mergeCell ref="N40:AH40"/>
    <mergeCell ref="N41:AH41"/>
    <mergeCell ref="N35:AH35"/>
    <mergeCell ref="A33:D33"/>
    <mergeCell ref="N37:AH37"/>
    <mergeCell ref="N38:AH38"/>
    <mergeCell ref="N34:AH34"/>
    <mergeCell ref="N36:AH36"/>
    <mergeCell ref="E26:G27"/>
    <mergeCell ref="H26:J27"/>
    <mergeCell ref="A26:D27"/>
    <mergeCell ref="K26:AH27"/>
    <mergeCell ref="AE49:AH49"/>
    <mergeCell ref="A47:AH47"/>
    <mergeCell ref="A48:AH48"/>
    <mergeCell ref="A42:AH45"/>
    <mergeCell ref="A34:D34"/>
    <mergeCell ref="A35:D35"/>
    <mergeCell ref="A36:D36"/>
    <mergeCell ref="A37:D37"/>
    <mergeCell ref="A38:D38"/>
    <mergeCell ref="A39:D39"/>
    <mergeCell ref="A40:D40"/>
    <mergeCell ref="A41:D41"/>
    <mergeCell ref="S23:X24"/>
    <mergeCell ref="Y21:AA24"/>
    <mergeCell ref="AB21:AH24"/>
    <mergeCell ref="F23:K24"/>
    <mergeCell ref="L23:P24"/>
    <mergeCell ref="Q23:R24"/>
    <mergeCell ref="E21:G21"/>
    <mergeCell ref="E22:F22"/>
    <mergeCell ref="H21:I21"/>
  </mergeCells>
  <phoneticPr fontId="1"/>
  <conditionalFormatting sqref="K30:M41">
    <cfRule type="containsText" dxfId="23" priority="34" operator="containsText" text="2">
      <formula>NOT(ISERROR(SEARCH("2",K30)))</formula>
    </cfRule>
    <cfRule type="containsText" dxfId="22" priority="35" operator="containsText" text="3">
      <formula>NOT(ISERROR(SEARCH("3",K30)))</formula>
    </cfRule>
  </conditionalFormatting>
  <conditionalFormatting sqref="D10:K10">
    <cfRule type="containsBlanks" dxfId="21" priority="23">
      <formula>LEN(TRIM(D10))=0</formula>
    </cfRule>
  </conditionalFormatting>
  <conditionalFormatting sqref="D11:V12">
    <cfRule type="containsBlanks" dxfId="20" priority="22">
      <formula>LEN(TRIM(D11))=0</formula>
    </cfRule>
  </conditionalFormatting>
  <conditionalFormatting sqref="AB10:AC12">
    <cfRule type="containsBlanks" dxfId="19" priority="21">
      <formula>LEN(TRIM(AB10))=0</formula>
    </cfRule>
  </conditionalFormatting>
  <conditionalFormatting sqref="AE10:AE12">
    <cfRule type="containsBlanks" dxfId="18" priority="20">
      <formula>LEN(TRIM(AE10))=0</formula>
    </cfRule>
  </conditionalFormatting>
  <conditionalFormatting sqref="AG10:AG12">
    <cfRule type="containsBlanks" dxfId="17" priority="19">
      <formula>LEN(TRIM(AG10))=0</formula>
    </cfRule>
  </conditionalFormatting>
  <conditionalFormatting sqref="AB13:AC15">
    <cfRule type="containsBlanks" dxfId="16" priority="18">
      <formula>LEN(TRIM(AB13))=0</formula>
    </cfRule>
  </conditionalFormatting>
  <conditionalFormatting sqref="AE13:AE15">
    <cfRule type="containsBlanks" dxfId="15" priority="17">
      <formula>LEN(TRIM(AE13))=0</formula>
    </cfRule>
  </conditionalFormatting>
  <conditionalFormatting sqref="AG13:AG15">
    <cfRule type="containsBlanks" dxfId="14" priority="16">
      <formula>LEN(TRIM(AG13))=0</formula>
    </cfRule>
  </conditionalFormatting>
  <conditionalFormatting sqref="D16:G17">
    <cfRule type="containsBlanks" dxfId="13" priority="15">
      <formula>LEN(TRIM(D16))=0</formula>
    </cfRule>
  </conditionalFormatting>
  <conditionalFormatting sqref="I16:J17">
    <cfRule type="containsBlanks" dxfId="12" priority="14">
      <formula>LEN(TRIM(I16))=0</formula>
    </cfRule>
  </conditionalFormatting>
  <conditionalFormatting sqref="L16:M17">
    <cfRule type="containsBlanks" dxfId="11" priority="13">
      <formula>LEN(TRIM(L16))=0</formula>
    </cfRule>
  </conditionalFormatting>
  <conditionalFormatting sqref="R16:AB17">
    <cfRule type="containsBlanks" dxfId="10" priority="12">
      <formula>LEN(TRIM(R16))=0</formula>
    </cfRule>
  </conditionalFormatting>
  <conditionalFormatting sqref="AF16:AH17">
    <cfRule type="containsBlanks" dxfId="9" priority="11">
      <formula>LEN(TRIM(AF16))=0</formula>
    </cfRule>
  </conditionalFormatting>
  <conditionalFormatting sqref="H18:N19">
    <cfRule type="containsBlanks" dxfId="8" priority="10">
      <formula>LEN(TRIM(H18))=0</formula>
    </cfRule>
  </conditionalFormatting>
  <conditionalFormatting sqref="R18:X19">
    <cfRule type="containsBlanks" dxfId="7" priority="9">
      <formula>LEN(TRIM(R18))=0</formula>
    </cfRule>
  </conditionalFormatting>
  <conditionalFormatting sqref="AB18:AH19">
    <cfRule type="containsBlanks" dxfId="6" priority="8">
      <formula>LEN(TRIM(AB18))=0</formula>
    </cfRule>
  </conditionalFormatting>
  <conditionalFormatting sqref="AB21:AH24">
    <cfRule type="containsBlanks" dxfId="5" priority="7">
      <formula>LEN(TRIM(AB21))=0</formula>
    </cfRule>
  </conditionalFormatting>
  <conditionalFormatting sqref="A1:P2">
    <cfRule type="endsWith" dxfId="4" priority="5" operator="endsWith" text="病院　宛">
      <formula>RIGHT(A1,LEN("病院　宛"))="病院　宛"</formula>
    </cfRule>
  </conditionalFormatting>
  <conditionalFormatting sqref="D13">
    <cfRule type="containsBlanks" dxfId="3" priority="4">
      <formula>LEN(TRIM(D13))=0</formula>
    </cfRule>
  </conditionalFormatting>
  <conditionalFormatting sqref="A30:A40">
    <cfRule type="expression" dxfId="2" priority="3">
      <formula>$B30="-"</formula>
    </cfRule>
  </conditionalFormatting>
  <conditionalFormatting sqref="A41">
    <cfRule type="expression" dxfId="1" priority="2">
      <formula>$B41="-"</formula>
    </cfRule>
  </conditionalFormatting>
  <conditionalFormatting sqref="A30:D41">
    <cfRule type="containsBlanks" dxfId="0" priority="1">
      <formula>LEN(TRIM(A30))=0</formula>
    </cfRule>
  </conditionalFormatting>
  <printOptions horizontalCentered="1"/>
  <pageMargins left="0.23622047244094491" right="0.23622047244094491" top="0.15748031496062992" bottom="0.15748031496062992" header="0" footer="0.11811023622047245"/>
  <pageSetup paperSize="9" orientation="portrait" blackAndWhite="1"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C22D5B12-50D9-445D-AD53-C6449B69B1F7}">
          <x14:formula1>
            <xm:f>病院DB!$A$2:$A$5</xm:f>
          </x14:formula1>
          <xm:sqref>A1:P2</xm:sqref>
        </x14:dataValidation>
        <x14:dataValidation type="list" allowBlank="1" showInputMessage="1" xr:uid="{C81180B1-F46C-4897-AF73-063E3E592311}">
          <x14:formula1>
            <xm:f>聞き取りシートDB!$A$2:$A$100</xm:f>
          </x14:formula1>
          <xm:sqref>A30:D41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B5358-7F37-453B-A9B1-CBCF87D3B447}">
  <sheetPr>
    <tabColor theme="9"/>
    <pageSetUpPr fitToPage="1"/>
  </sheetPr>
  <dimension ref="A1:AP84"/>
  <sheetViews>
    <sheetView zoomScaleNormal="100" workbookViewId="0">
      <selection activeCell="I2" sqref="I2"/>
    </sheetView>
  </sheetViews>
  <sheetFormatPr defaultColWidth="3" defaultRowHeight="18.75"/>
  <cols>
    <col min="1" max="1" width="3" customWidth="1"/>
    <col min="5" max="5" width="4.875" customWidth="1"/>
    <col min="6" max="6" width="1.875" customWidth="1"/>
    <col min="7" max="7" width="3.25" bestFit="1" customWidth="1"/>
    <col min="8" max="8" width="2.375" customWidth="1"/>
    <col min="9" max="9" width="3.25" bestFit="1" customWidth="1"/>
    <col min="10" max="10" width="2.375" customWidth="1"/>
    <col min="33" max="42" width="3" style="101" hidden="1" customWidth="1"/>
  </cols>
  <sheetData>
    <row r="1" spans="1:42" ht="37.5" customHeight="1">
      <c r="A1" s="255" t="s">
        <v>45</v>
      </c>
      <c r="B1" s="255"/>
      <c r="C1" s="256">
        <f>'情報提供書 (がん)'!D13</f>
        <v>0</v>
      </c>
      <c r="D1" s="256"/>
      <c r="E1" s="256"/>
      <c r="F1" s="256"/>
      <c r="G1" s="256"/>
      <c r="H1" s="256"/>
      <c r="I1" s="256"/>
      <c r="J1" s="256"/>
      <c r="K1" s="256"/>
      <c r="L1" s="252" t="s">
        <v>12</v>
      </c>
      <c r="M1" s="253"/>
      <c r="N1" s="254"/>
      <c r="O1" s="6"/>
      <c r="P1" s="7" t="s">
        <v>47</v>
      </c>
      <c r="Q1" s="8"/>
      <c r="R1" s="8"/>
      <c r="S1" s="8" t="s">
        <v>48</v>
      </c>
      <c r="T1" s="8"/>
      <c r="U1" s="8"/>
      <c r="V1" s="8" t="s">
        <v>65</v>
      </c>
      <c r="W1" s="260"/>
      <c r="X1" s="260"/>
      <c r="Y1" s="260"/>
      <c r="Z1" s="260"/>
      <c r="AA1" s="260"/>
      <c r="AB1" s="9" t="s">
        <v>66</v>
      </c>
      <c r="AL1" s="101" t="b">
        <v>0</v>
      </c>
      <c r="AN1" s="101" t="b">
        <v>0</v>
      </c>
      <c r="AP1" s="101" t="b">
        <v>0</v>
      </c>
    </row>
    <row r="2" spans="1:42">
      <c r="A2" s="255" t="s">
        <v>11</v>
      </c>
      <c r="B2" s="255"/>
      <c r="C2" s="255"/>
      <c r="D2" s="255"/>
      <c r="E2" s="102"/>
      <c r="F2" s="97" t="s">
        <v>29</v>
      </c>
      <c r="G2" s="103"/>
      <c r="H2" s="97" t="s">
        <v>32</v>
      </c>
      <c r="I2" s="103"/>
      <c r="J2" s="98" t="s">
        <v>31</v>
      </c>
      <c r="K2" s="252" t="s">
        <v>46</v>
      </c>
      <c r="L2" s="254"/>
      <c r="M2" s="6"/>
      <c r="N2" s="8" t="s">
        <v>49</v>
      </c>
      <c r="O2" s="8"/>
      <c r="P2" s="8"/>
      <c r="Q2" s="8"/>
      <c r="R2" s="8"/>
      <c r="S2" s="8" t="s">
        <v>50</v>
      </c>
      <c r="T2" s="8"/>
      <c r="U2" s="8"/>
      <c r="V2" s="8" t="s">
        <v>65</v>
      </c>
      <c r="W2" s="260"/>
      <c r="X2" s="260"/>
      <c r="Y2" s="260"/>
      <c r="Z2" s="260"/>
      <c r="AA2" s="260"/>
      <c r="AB2" s="9" t="s">
        <v>66</v>
      </c>
      <c r="AL2" s="101" t="b">
        <v>0</v>
      </c>
      <c r="AN2" s="101" t="b">
        <v>0</v>
      </c>
      <c r="AP2" s="101" t="b">
        <v>0</v>
      </c>
    </row>
    <row r="3" spans="1:42" ht="37.5" customHeight="1">
      <c r="A3" s="252" t="s">
        <v>13</v>
      </c>
      <c r="B3" s="253"/>
      <c r="C3" s="254"/>
      <c r="D3" s="8"/>
      <c r="E3" s="8" t="s">
        <v>51</v>
      </c>
      <c r="F3" s="8"/>
      <c r="G3" s="8"/>
      <c r="H3" s="8" t="s">
        <v>52</v>
      </c>
      <c r="I3" s="10"/>
      <c r="J3" s="257"/>
      <c r="K3" s="258"/>
      <c r="L3" s="258"/>
      <c r="M3" s="258"/>
      <c r="N3" s="258"/>
      <c r="O3" s="258"/>
      <c r="P3" s="258"/>
      <c r="Q3" s="258"/>
      <c r="R3" s="258"/>
      <c r="S3" s="258"/>
      <c r="T3" s="258"/>
      <c r="U3" s="258"/>
      <c r="V3" s="258"/>
      <c r="W3" s="258"/>
      <c r="X3" s="258"/>
      <c r="Y3" s="258"/>
      <c r="Z3" s="258"/>
      <c r="AA3" s="258"/>
      <c r="AB3" s="259"/>
      <c r="AH3" s="101" t="b">
        <v>0</v>
      </c>
      <c r="AJ3" s="101" t="b">
        <v>0</v>
      </c>
    </row>
    <row r="4" spans="1:42" ht="11.25" customHeight="1">
      <c r="A4" s="11"/>
      <c r="B4" s="11"/>
      <c r="C4" s="11"/>
      <c r="D4" s="12"/>
      <c r="E4" s="12"/>
      <c r="F4" s="12"/>
      <c r="G4" s="12"/>
      <c r="H4" s="12"/>
      <c r="I4" s="12"/>
      <c r="J4" s="13"/>
      <c r="K4" s="13"/>
      <c r="L4" s="13"/>
      <c r="M4" s="13"/>
      <c r="N4" s="13"/>
      <c r="O4" s="13"/>
      <c r="P4" s="13"/>
      <c r="Q4" s="13"/>
      <c r="R4" s="13"/>
      <c r="S4" s="13"/>
      <c r="T4" s="13"/>
      <c r="U4" s="13"/>
      <c r="V4" s="13"/>
      <c r="W4" s="13"/>
      <c r="X4" s="13"/>
      <c r="Y4" s="13"/>
      <c r="Z4" s="13"/>
      <c r="AA4" s="13"/>
      <c r="AB4" s="13"/>
    </row>
    <row r="5" spans="1:42">
      <c r="A5" s="3" t="str">
        <f>IFERROR(VLOOKUP('情報提供書 (がん)'!A30,聞き取りシートDB!A:B,2,FALSE),"◆(　　　　　　　　　　　　　　　　)")</f>
        <v>◆(　　　　　　　　　　　　　　　　)</v>
      </c>
      <c r="B5" s="3"/>
      <c r="C5" s="3"/>
      <c r="D5" s="3"/>
      <c r="E5" s="3"/>
      <c r="F5" s="3"/>
      <c r="G5" s="3"/>
      <c r="H5" s="3"/>
      <c r="I5" s="3"/>
      <c r="J5" s="3"/>
      <c r="K5" s="3"/>
      <c r="L5" s="3"/>
      <c r="M5" s="3"/>
      <c r="N5" s="3"/>
      <c r="O5" s="3"/>
      <c r="P5" s="3"/>
      <c r="Q5" s="3"/>
      <c r="R5" s="3"/>
      <c r="S5" s="3"/>
      <c r="T5" s="3"/>
      <c r="U5" s="3"/>
      <c r="V5" s="3"/>
      <c r="W5" s="3"/>
      <c r="X5" s="3"/>
      <c r="Y5" s="3"/>
      <c r="Z5" s="3"/>
      <c r="AA5" s="3"/>
      <c r="AB5" s="3"/>
    </row>
    <row r="6" spans="1:42">
      <c r="A6" s="12"/>
      <c r="B6" s="12"/>
      <c r="C6" s="12" t="s">
        <v>60</v>
      </c>
      <c r="D6" s="12"/>
      <c r="E6" s="12"/>
      <c r="F6" s="12" t="s">
        <v>53</v>
      </c>
      <c r="G6" s="12"/>
      <c r="H6" s="12"/>
      <c r="I6" s="12"/>
      <c r="J6" s="12" t="str">
        <f>IFERROR(VLOOKUP('情報提供書 (がん)'!A30,聞き取りシートDB!A:E,3,FALSE),"(　　　　　　　　　　　　　　　　　　　　　　　　　　)")</f>
        <v>(　　　　　　　　　　　　　　　　　　　　　　　　　　)</v>
      </c>
      <c r="K6" s="12"/>
      <c r="L6" s="12"/>
      <c r="M6" s="12"/>
      <c r="N6" s="12"/>
      <c r="O6" s="12"/>
      <c r="P6" s="12"/>
      <c r="Q6" s="12"/>
      <c r="R6" s="12"/>
      <c r="S6" s="12"/>
      <c r="T6" s="12"/>
      <c r="U6" s="12"/>
      <c r="V6" s="12"/>
      <c r="W6" s="12"/>
      <c r="X6" s="12"/>
      <c r="Y6" s="12"/>
      <c r="Z6" s="12"/>
      <c r="AA6" s="12"/>
      <c r="AB6" s="12"/>
      <c r="AG6" s="101" t="b">
        <v>0</v>
      </c>
      <c r="AI6" s="101" t="b">
        <v>0</v>
      </c>
      <c r="AL6" s="101" t="b">
        <v>0</v>
      </c>
    </row>
    <row r="7" spans="1:42">
      <c r="A7" s="12"/>
      <c r="B7" s="12"/>
      <c r="C7" s="12"/>
      <c r="D7" s="12"/>
      <c r="E7" s="12"/>
      <c r="F7" s="12"/>
      <c r="G7" s="12"/>
      <c r="H7" s="12"/>
      <c r="I7" s="12"/>
      <c r="J7" s="12" t="str">
        <f>IFERROR(VLOOKUP('情報提供書 (がん)'!A30,聞き取りシートDB!A:E,4,FALSE),"(　　　　　　　　　　　　　　　　　　　　　　　　　　)")</f>
        <v>(　　　　　　　　　　　　　　　　　　　　　　　　　　)</v>
      </c>
      <c r="K7" s="12"/>
      <c r="L7" s="12"/>
      <c r="M7" s="12"/>
      <c r="N7" s="12"/>
      <c r="O7" s="12"/>
      <c r="P7" s="12"/>
      <c r="Q7" s="12"/>
      <c r="R7" s="12"/>
      <c r="S7" s="12"/>
      <c r="T7" s="12"/>
      <c r="U7" s="12"/>
      <c r="V7" s="12"/>
      <c r="W7" s="12"/>
      <c r="X7" s="12"/>
      <c r="Y7" s="12"/>
      <c r="Z7" s="12"/>
      <c r="AA7" s="12"/>
      <c r="AB7" s="12"/>
      <c r="AL7" s="101" t="b">
        <v>0</v>
      </c>
    </row>
    <row r="8" spans="1:42">
      <c r="A8" s="12"/>
      <c r="B8" s="12"/>
      <c r="C8" s="12"/>
      <c r="D8" s="12"/>
      <c r="E8" s="12"/>
      <c r="F8" s="12"/>
      <c r="G8" s="12"/>
      <c r="H8" s="12"/>
      <c r="I8" s="12"/>
      <c r="J8" s="12" t="str">
        <f>IFERROR(VLOOKUP('情報提供書 (がん)'!A30,聞き取りシートDB!A:E,5,FALSE),"(　　　　　　　　　　　　　　　　　　　　　　　　　　)")</f>
        <v>(　　　　　　　　　　　　　　　　　　　　　　　　　　)</v>
      </c>
      <c r="K8" s="12"/>
      <c r="L8" s="12"/>
      <c r="M8" s="12"/>
      <c r="N8" s="12"/>
      <c r="O8" s="12"/>
      <c r="P8" s="12"/>
      <c r="Q8" s="12"/>
      <c r="R8" s="12"/>
      <c r="S8" s="12"/>
      <c r="T8" s="12"/>
      <c r="U8" s="12"/>
      <c r="V8" s="12"/>
      <c r="W8" s="12"/>
      <c r="X8" s="12"/>
      <c r="Y8" s="12"/>
      <c r="Z8" s="12"/>
      <c r="AA8" s="12"/>
      <c r="AB8" s="12"/>
      <c r="AL8" s="101" t="b">
        <v>0</v>
      </c>
    </row>
    <row r="9" spans="1:42">
      <c r="B9" s="242" t="s">
        <v>64</v>
      </c>
      <c r="C9" s="242"/>
      <c r="D9" s="241"/>
      <c r="E9" s="241"/>
      <c r="F9" s="241"/>
      <c r="G9" s="241"/>
      <c r="H9" s="241"/>
      <c r="I9" s="241"/>
      <c r="J9" s="241"/>
      <c r="K9" s="241"/>
      <c r="L9" s="241"/>
      <c r="M9" s="241"/>
      <c r="N9" s="241"/>
      <c r="O9" s="241"/>
      <c r="P9" s="241"/>
      <c r="Q9" s="241"/>
      <c r="R9" s="241"/>
      <c r="S9" s="241"/>
      <c r="T9" s="241"/>
      <c r="U9" s="241"/>
      <c r="V9" s="241"/>
      <c r="W9" s="241"/>
      <c r="X9" s="241"/>
      <c r="Y9" s="241"/>
      <c r="Z9" s="241"/>
      <c r="AA9" s="241"/>
      <c r="AB9" s="241"/>
    </row>
    <row r="10" spans="1:42" ht="11.25" customHeight="1">
      <c r="A10" s="11"/>
      <c r="B10" s="11"/>
      <c r="C10" s="11"/>
      <c r="D10" s="12"/>
      <c r="E10" s="12"/>
      <c r="F10" s="12"/>
      <c r="G10" s="12"/>
      <c r="H10" s="12"/>
      <c r="I10" s="12"/>
      <c r="J10" s="13"/>
      <c r="K10" s="13"/>
      <c r="L10" s="13"/>
      <c r="M10" s="13"/>
      <c r="N10" s="13"/>
      <c r="O10" s="13"/>
      <c r="P10" s="13"/>
      <c r="Q10" s="13"/>
      <c r="R10" s="13"/>
      <c r="S10" s="13"/>
      <c r="T10" s="13"/>
      <c r="U10" s="13"/>
      <c r="V10" s="13"/>
      <c r="W10" s="13"/>
      <c r="X10" s="13"/>
      <c r="Y10" s="13"/>
      <c r="Z10" s="13"/>
      <c r="AA10" s="13"/>
      <c r="AB10" s="13"/>
    </row>
    <row r="11" spans="1:42">
      <c r="A11" s="4" t="str">
        <f>IFERROR(VLOOKUP('情報提供書 (がん)'!A31,聞き取りシートDB!A:B,2,FALSE),"◆(　　　　　　　　　　　　　　　　)")</f>
        <v>◆(　　　　　　　　　　　　　　　　)</v>
      </c>
      <c r="B11" s="4"/>
      <c r="C11" s="4"/>
      <c r="D11" s="4"/>
      <c r="E11" s="4"/>
      <c r="F11" s="4"/>
      <c r="G11" s="4"/>
      <c r="H11" s="4"/>
      <c r="I11" s="4"/>
      <c r="J11" s="4"/>
      <c r="K11" s="4"/>
      <c r="L11" s="4"/>
      <c r="M11" s="4"/>
      <c r="N11" s="4"/>
      <c r="O11" s="4"/>
      <c r="P11" s="4"/>
      <c r="Q11" s="4"/>
      <c r="R11" s="4"/>
      <c r="S11" s="4"/>
      <c r="T11" s="4"/>
      <c r="U11" s="4"/>
      <c r="V11" s="4"/>
      <c r="W11" s="4"/>
      <c r="X11" s="4"/>
      <c r="Y11" s="4"/>
      <c r="Z11" s="4"/>
      <c r="AA11" s="4"/>
      <c r="AB11" s="4"/>
    </row>
    <row r="12" spans="1:42">
      <c r="A12" s="12"/>
      <c r="B12" s="12"/>
      <c r="C12" s="12" t="s">
        <v>60</v>
      </c>
      <c r="D12" s="12"/>
      <c r="E12" s="12"/>
      <c r="F12" s="12" t="s">
        <v>53</v>
      </c>
      <c r="G12" s="12"/>
      <c r="H12" s="12"/>
      <c r="I12" s="12"/>
      <c r="J12" s="12" t="str">
        <f>IFERROR(VLOOKUP('情報提供書 (がん)'!A31,聞き取りシートDB!A:E,3,FALSE),"(　　　　　　　　　　　　　　　　　　　　　　　　　　)")</f>
        <v>(　　　　　　　　　　　　　　　　　　　　　　　　　　)</v>
      </c>
      <c r="K12" s="12"/>
      <c r="L12" s="12"/>
      <c r="M12" s="12"/>
      <c r="N12" s="12"/>
      <c r="O12" s="12"/>
      <c r="P12" s="12"/>
      <c r="Q12" s="12"/>
      <c r="R12" s="12"/>
      <c r="S12" s="12"/>
      <c r="T12" s="12"/>
      <c r="U12" s="12"/>
      <c r="V12" s="12"/>
      <c r="W12" s="12"/>
      <c r="X12" s="12"/>
      <c r="Y12" s="12"/>
      <c r="Z12" s="12"/>
      <c r="AA12" s="12"/>
      <c r="AB12" s="12"/>
      <c r="AG12" s="101" t="b">
        <v>0</v>
      </c>
      <c r="AI12" s="101" t="b">
        <v>0</v>
      </c>
      <c r="AL12" s="101" t="b">
        <v>0</v>
      </c>
    </row>
    <row r="13" spans="1:42">
      <c r="A13" s="12"/>
      <c r="B13" s="12"/>
      <c r="C13" s="12"/>
      <c r="D13" s="12"/>
      <c r="E13" s="12"/>
      <c r="F13" s="12"/>
      <c r="G13" s="12"/>
      <c r="H13" s="12"/>
      <c r="I13" s="12"/>
      <c r="J13" s="12" t="str">
        <f>IFERROR(VLOOKUP('情報提供書 (がん)'!A31,聞き取りシートDB!A:E,4,FALSE),"(　　　　　　　　　　　　　　　　　　　　　　　　　　)")</f>
        <v>(　　　　　　　　　　　　　　　　　　　　　　　　　　)</v>
      </c>
      <c r="K13" s="12"/>
      <c r="L13" s="12"/>
      <c r="M13" s="12"/>
      <c r="N13" s="12"/>
      <c r="O13" s="12"/>
      <c r="P13" s="12"/>
      <c r="Q13" s="12"/>
      <c r="R13" s="12"/>
      <c r="S13" s="12"/>
      <c r="T13" s="12"/>
      <c r="U13" s="12"/>
      <c r="V13" s="12"/>
      <c r="W13" s="12"/>
      <c r="X13" s="12"/>
      <c r="Y13" s="12"/>
      <c r="Z13" s="12"/>
      <c r="AA13" s="12"/>
      <c r="AB13" s="12"/>
      <c r="AL13" s="101" t="b">
        <v>0</v>
      </c>
    </row>
    <row r="14" spans="1:42">
      <c r="A14" s="12"/>
      <c r="B14" s="12"/>
      <c r="C14" s="12"/>
      <c r="D14" s="12"/>
      <c r="E14" s="12"/>
      <c r="F14" s="12"/>
      <c r="G14" s="12"/>
      <c r="H14" s="12"/>
      <c r="I14" s="12"/>
      <c r="J14" s="12" t="str">
        <f>IFERROR(VLOOKUP('情報提供書 (がん)'!A31,聞き取りシートDB!A:E,5,FALSE),"(　　　　　　　　　　　　　　　　　　　　　　　　　　)")</f>
        <v>(　　　　　　　　　　　　　　　　　　　　　　　　　　)</v>
      </c>
      <c r="K14" s="12"/>
      <c r="L14" s="12"/>
      <c r="M14" s="12"/>
      <c r="N14" s="12"/>
      <c r="O14" s="12"/>
      <c r="P14" s="12"/>
      <c r="Q14" s="12"/>
      <c r="R14" s="12"/>
      <c r="S14" s="12"/>
      <c r="T14" s="12"/>
      <c r="U14" s="12"/>
      <c r="V14" s="12"/>
      <c r="W14" s="12"/>
      <c r="X14" s="12"/>
      <c r="Y14" s="12"/>
      <c r="Z14" s="12"/>
      <c r="AA14" s="12"/>
      <c r="AB14" s="12"/>
      <c r="AL14" s="101" t="b">
        <v>0</v>
      </c>
    </row>
    <row r="15" spans="1:42">
      <c r="B15" s="240" t="s">
        <v>64</v>
      </c>
      <c r="C15" s="240"/>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row>
    <row r="16" spans="1:42" ht="11.25" customHeight="1">
      <c r="A16" s="11"/>
      <c r="B16" s="11"/>
      <c r="C16" s="11"/>
      <c r="D16" s="12"/>
      <c r="E16" s="12"/>
      <c r="F16" s="12"/>
      <c r="G16" s="12"/>
      <c r="H16" s="12"/>
      <c r="I16" s="12"/>
      <c r="J16" s="13"/>
      <c r="K16" s="13"/>
      <c r="L16" s="13"/>
      <c r="M16" s="13"/>
      <c r="N16" s="13"/>
      <c r="O16" s="13"/>
      <c r="P16" s="13"/>
      <c r="Q16" s="13"/>
      <c r="R16" s="13"/>
      <c r="S16" s="13"/>
      <c r="T16" s="13"/>
      <c r="U16" s="13"/>
      <c r="V16" s="13"/>
      <c r="W16" s="13"/>
      <c r="X16" s="13"/>
      <c r="Y16" s="13"/>
      <c r="Z16" s="13"/>
      <c r="AA16" s="13"/>
      <c r="AB16" s="13"/>
    </row>
    <row r="17" spans="1:38">
      <c r="A17" s="3" t="str">
        <f>IFERROR(VLOOKUP('情報提供書 (がん)'!A32,聞き取りシートDB!A:B,2,FALSE),"◆(　　　　　　　　　　　　　　　　)")</f>
        <v>◆(　　　　　　　　　　　　　　　　)</v>
      </c>
      <c r="B17" s="3"/>
      <c r="C17" s="3"/>
      <c r="D17" s="3"/>
      <c r="E17" s="3"/>
      <c r="F17" s="3"/>
      <c r="G17" s="3"/>
      <c r="H17" s="3"/>
      <c r="I17" s="3"/>
      <c r="J17" s="3"/>
      <c r="K17" s="3"/>
      <c r="L17" s="3"/>
      <c r="M17" s="3"/>
      <c r="N17" s="3"/>
      <c r="O17" s="3"/>
      <c r="P17" s="3"/>
      <c r="Q17" s="3"/>
      <c r="R17" s="3"/>
      <c r="S17" s="3"/>
      <c r="T17" s="3"/>
      <c r="U17" s="3"/>
      <c r="V17" s="3"/>
      <c r="W17" s="3"/>
      <c r="X17" s="3"/>
      <c r="Y17" s="3"/>
      <c r="Z17" s="3"/>
      <c r="AA17" s="3"/>
      <c r="AB17" s="3"/>
    </row>
    <row r="18" spans="1:38">
      <c r="A18" s="12"/>
      <c r="B18" s="12"/>
      <c r="C18" s="12" t="s">
        <v>60</v>
      </c>
      <c r="D18" s="12"/>
      <c r="E18" s="12"/>
      <c r="F18" s="12" t="s">
        <v>53</v>
      </c>
      <c r="G18" s="12"/>
      <c r="H18" s="12"/>
      <c r="I18" s="12"/>
      <c r="J18" s="12" t="str">
        <f>IFERROR(VLOOKUP('情報提供書 (がん)'!A32,聞き取りシートDB!A:E,3,FALSE),"(　　　　　　　　　　　　　　　　　　　　　　　　　　)")</f>
        <v>(　　　　　　　　　　　　　　　　　　　　　　　　　　)</v>
      </c>
      <c r="K18" s="12"/>
      <c r="L18" s="12"/>
      <c r="M18" s="12"/>
      <c r="N18" s="12"/>
      <c r="O18" s="12"/>
      <c r="P18" s="12"/>
      <c r="Q18" s="12"/>
      <c r="R18" s="12"/>
      <c r="S18" s="12"/>
      <c r="T18" s="12"/>
      <c r="U18" s="12"/>
      <c r="V18" s="12"/>
      <c r="W18" s="12"/>
      <c r="X18" s="12"/>
      <c r="Y18" s="12"/>
      <c r="Z18" s="12"/>
      <c r="AA18" s="12"/>
      <c r="AB18" s="12"/>
      <c r="AG18" s="101" t="b">
        <v>0</v>
      </c>
      <c r="AI18" s="101" t="b">
        <v>0</v>
      </c>
      <c r="AL18" s="101" t="b">
        <v>0</v>
      </c>
    </row>
    <row r="19" spans="1:38">
      <c r="A19" s="12"/>
      <c r="B19" s="12"/>
      <c r="C19" s="12"/>
      <c r="D19" s="12"/>
      <c r="E19" s="12"/>
      <c r="F19" s="12"/>
      <c r="G19" s="12"/>
      <c r="H19" s="12"/>
      <c r="I19" s="12"/>
      <c r="J19" s="12" t="str">
        <f>IFERROR(VLOOKUP('情報提供書 (がん)'!A32,聞き取りシートDB!A:E,4,FALSE),"(　　　　　　　　　　　　　　　　　　　　　　　　　　)")</f>
        <v>(　　　　　　　　　　　　　　　　　　　　　　　　　　)</v>
      </c>
      <c r="K19" s="12"/>
      <c r="L19" s="12"/>
      <c r="M19" s="12"/>
      <c r="N19" s="12"/>
      <c r="O19" s="12"/>
      <c r="P19" s="12"/>
      <c r="Q19" s="12"/>
      <c r="R19" s="12"/>
      <c r="S19" s="12"/>
      <c r="T19" s="12"/>
      <c r="U19" s="12"/>
      <c r="V19" s="12"/>
      <c r="W19" s="12"/>
      <c r="X19" s="12"/>
      <c r="Y19" s="12"/>
      <c r="Z19" s="12"/>
      <c r="AA19" s="12"/>
      <c r="AB19" s="12"/>
      <c r="AL19" s="101" t="b">
        <v>0</v>
      </c>
    </row>
    <row r="20" spans="1:38">
      <c r="A20" s="12"/>
      <c r="B20" s="12"/>
      <c r="C20" s="12"/>
      <c r="D20" s="12"/>
      <c r="E20" s="12"/>
      <c r="F20" s="12"/>
      <c r="G20" s="12"/>
      <c r="H20" s="12"/>
      <c r="I20" s="12"/>
      <c r="J20" s="12" t="str">
        <f>IFERROR(VLOOKUP('情報提供書 (がん)'!A32,聞き取りシートDB!A:E,5,FALSE),"(　　　　　　　　　　　　　　　　　　　　　　　　　　)")</f>
        <v>(　　　　　　　　　　　　　　　　　　　　　　　　　　)</v>
      </c>
      <c r="K20" s="12"/>
      <c r="L20" s="12"/>
      <c r="M20" s="12"/>
      <c r="N20" s="12"/>
      <c r="O20" s="12"/>
      <c r="P20" s="12"/>
      <c r="Q20" s="12"/>
      <c r="R20" s="12"/>
      <c r="S20" s="12"/>
      <c r="T20" s="12"/>
      <c r="U20" s="12"/>
      <c r="V20" s="12"/>
      <c r="W20" s="12"/>
      <c r="X20" s="12"/>
      <c r="Y20" s="12"/>
      <c r="Z20" s="12"/>
      <c r="AA20" s="12"/>
      <c r="AB20" s="12"/>
      <c r="AL20" s="101" t="b">
        <v>0</v>
      </c>
    </row>
    <row r="21" spans="1:38">
      <c r="B21" s="242" t="s">
        <v>64</v>
      </c>
      <c r="C21" s="242"/>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row>
    <row r="22" spans="1:38" ht="11.25" customHeight="1">
      <c r="A22" s="11"/>
      <c r="B22" s="11"/>
      <c r="C22" s="11"/>
      <c r="D22" s="12"/>
      <c r="E22" s="12"/>
      <c r="F22" s="12"/>
      <c r="G22" s="12"/>
      <c r="H22" s="12"/>
      <c r="I22" s="12"/>
      <c r="J22" s="13"/>
      <c r="K22" s="13"/>
      <c r="L22" s="13"/>
      <c r="M22" s="13"/>
      <c r="N22" s="13"/>
      <c r="O22" s="13"/>
      <c r="P22" s="13"/>
      <c r="Q22" s="13"/>
      <c r="R22" s="13"/>
      <c r="S22" s="13"/>
      <c r="T22" s="13"/>
      <c r="U22" s="13"/>
      <c r="V22" s="13"/>
      <c r="W22" s="13"/>
      <c r="X22" s="13"/>
      <c r="Y22" s="13"/>
      <c r="Z22" s="13"/>
      <c r="AA22" s="13"/>
      <c r="AB22" s="13"/>
    </row>
    <row r="23" spans="1:38">
      <c r="A23" s="4" t="str">
        <f>IFERROR(VLOOKUP('情報提供書 (がん)'!A33,聞き取りシートDB!A:B,2,FALSE),"◆(　　　　　　　　　　　　　　　　)")</f>
        <v>◆(　　　　　　　　　　　　　　　　)</v>
      </c>
      <c r="B23" s="4"/>
      <c r="C23" s="4"/>
      <c r="D23" s="4"/>
      <c r="E23" s="4"/>
      <c r="F23" s="4"/>
      <c r="G23" s="4"/>
      <c r="H23" s="4"/>
      <c r="I23" s="4"/>
      <c r="J23" s="4"/>
      <c r="K23" s="4"/>
      <c r="L23" s="4"/>
      <c r="M23" s="4"/>
      <c r="N23" s="4"/>
      <c r="O23" s="4"/>
      <c r="P23" s="4"/>
      <c r="Q23" s="4"/>
      <c r="R23" s="4"/>
      <c r="S23" s="4"/>
      <c r="T23" s="4"/>
      <c r="U23" s="4"/>
      <c r="V23" s="4"/>
      <c r="W23" s="4"/>
      <c r="X23" s="4"/>
      <c r="Y23" s="4"/>
      <c r="Z23" s="4"/>
      <c r="AA23" s="4"/>
      <c r="AB23" s="4"/>
    </row>
    <row r="24" spans="1:38">
      <c r="A24" s="12"/>
      <c r="B24" s="12"/>
      <c r="C24" s="12" t="s">
        <v>60</v>
      </c>
      <c r="D24" s="12"/>
      <c r="E24" s="12"/>
      <c r="F24" s="12" t="s">
        <v>53</v>
      </c>
      <c r="G24" s="12"/>
      <c r="H24" s="12"/>
      <c r="I24" s="12"/>
      <c r="J24" s="12" t="str">
        <f>IFERROR(VLOOKUP('情報提供書 (がん)'!A33,聞き取りシートDB!A:E,3,FALSE),"(　　　　　　　　　　　　　　　　　　　　　　　　　　)")</f>
        <v>(　　　　　　　　　　　　　　　　　　　　　　　　　　)</v>
      </c>
      <c r="K24" s="12"/>
      <c r="L24" s="12"/>
      <c r="M24" s="12"/>
      <c r="N24" s="12"/>
      <c r="O24" s="12"/>
      <c r="P24" s="12"/>
      <c r="Q24" s="12"/>
      <c r="R24" s="12"/>
      <c r="S24" s="12"/>
      <c r="T24" s="12"/>
      <c r="U24" s="12"/>
      <c r="V24" s="12"/>
      <c r="W24" s="12"/>
      <c r="X24" s="12"/>
      <c r="Y24" s="12"/>
      <c r="Z24" s="12"/>
      <c r="AA24" s="12"/>
      <c r="AB24" s="12"/>
      <c r="AG24" s="101" t="b">
        <v>0</v>
      </c>
      <c r="AI24" s="101" t="b">
        <v>0</v>
      </c>
      <c r="AL24" s="101" t="b">
        <v>0</v>
      </c>
    </row>
    <row r="25" spans="1:38">
      <c r="A25" s="12"/>
      <c r="B25" s="12"/>
      <c r="C25" s="12"/>
      <c r="D25" s="12"/>
      <c r="E25" s="12"/>
      <c r="F25" s="12"/>
      <c r="G25" s="12"/>
      <c r="H25" s="12"/>
      <c r="I25" s="12"/>
      <c r="J25" s="12" t="str">
        <f>IFERROR(VLOOKUP('情報提供書 (がん)'!A33,聞き取りシートDB!A:E,4,FALSE),"(　　　　　　　　　　　　　　　　　　　　　　　　　　)")</f>
        <v>(　　　　　　　　　　　　　　　　　　　　　　　　　　)</v>
      </c>
      <c r="K25" s="12"/>
      <c r="L25" s="12"/>
      <c r="M25" s="12"/>
      <c r="N25" s="12"/>
      <c r="O25" s="12"/>
      <c r="P25" s="12"/>
      <c r="Q25" s="12"/>
      <c r="R25" s="12"/>
      <c r="S25" s="12"/>
      <c r="T25" s="12"/>
      <c r="U25" s="12"/>
      <c r="V25" s="12"/>
      <c r="W25" s="12"/>
      <c r="X25" s="12"/>
      <c r="Y25" s="12"/>
      <c r="Z25" s="12"/>
      <c r="AA25" s="12"/>
      <c r="AB25" s="12"/>
      <c r="AL25" s="101" t="b">
        <v>0</v>
      </c>
    </row>
    <row r="26" spans="1:38">
      <c r="A26" s="12"/>
      <c r="B26" s="12"/>
      <c r="C26" s="12"/>
      <c r="D26" s="12"/>
      <c r="E26" s="12"/>
      <c r="F26" s="12"/>
      <c r="G26" s="12"/>
      <c r="H26" s="12"/>
      <c r="I26" s="12"/>
      <c r="J26" s="12" t="str">
        <f>IFERROR(VLOOKUP('情報提供書 (がん)'!A33,聞き取りシートDB!A:E,5,FALSE),"(　　　　　　　　　　　　　　　　　　　　　　　　　　)")</f>
        <v>(　　　　　　　　　　　　　　　　　　　　　　　　　　)</v>
      </c>
      <c r="K26" s="12"/>
      <c r="L26" s="12"/>
      <c r="M26" s="12"/>
      <c r="N26" s="12"/>
      <c r="O26" s="12"/>
      <c r="P26" s="12"/>
      <c r="Q26" s="12"/>
      <c r="R26" s="12"/>
      <c r="S26" s="12"/>
      <c r="T26" s="12"/>
      <c r="U26" s="12"/>
      <c r="V26" s="12"/>
      <c r="W26" s="12"/>
      <c r="X26" s="12"/>
      <c r="Y26" s="12"/>
      <c r="Z26" s="12"/>
      <c r="AA26" s="12"/>
      <c r="AB26" s="12"/>
      <c r="AL26" s="101" t="b">
        <v>0</v>
      </c>
    </row>
    <row r="27" spans="1:38">
      <c r="B27" s="240" t="s">
        <v>64</v>
      </c>
      <c r="C27" s="240"/>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row>
    <row r="28" spans="1:38" ht="11.25" customHeight="1">
      <c r="A28" s="11"/>
      <c r="B28" s="11"/>
      <c r="C28" s="11"/>
      <c r="D28" s="12"/>
      <c r="E28" s="12"/>
      <c r="F28" s="12"/>
      <c r="G28" s="12"/>
      <c r="H28" s="12"/>
      <c r="I28" s="12"/>
      <c r="J28" s="13"/>
      <c r="K28" s="13"/>
      <c r="L28" s="13"/>
      <c r="M28" s="13"/>
      <c r="N28" s="13"/>
      <c r="O28" s="13"/>
      <c r="P28" s="13"/>
      <c r="Q28" s="13"/>
      <c r="R28" s="13"/>
      <c r="S28" s="13"/>
      <c r="T28" s="13"/>
      <c r="U28" s="13"/>
      <c r="V28" s="13"/>
      <c r="W28" s="13"/>
      <c r="X28" s="13"/>
      <c r="Y28" s="13"/>
      <c r="Z28" s="13"/>
      <c r="AA28" s="13"/>
      <c r="AB28" s="13"/>
    </row>
    <row r="29" spans="1:38">
      <c r="A29" s="3" t="str">
        <f>IFERROR(VLOOKUP('情報提供書 (がん)'!A34,聞き取りシートDB!A:B,2,FALSE),"◆(　　　　　　　　　　　　　　　　)")</f>
        <v>◆(　　　　　　　　　　　　　　　　)</v>
      </c>
      <c r="B29" s="3"/>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1:38">
      <c r="A30" s="12"/>
      <c r="B30" s="12"/>
      <c r="C30" s="12" t="s">
        <v>60</v>
      </c>
      <c r="D30" s="12"/>
      <c r="E30" s="12"/>
      <c r="F30" s="12" t="s">
        <v>53</v>
      </c>
      <c r="G30" s="12"/>
      <c r="H30" s="12"/>
      <c r="I30" s="12"/>
      <c r="J30" s="12" t="str">
        <f>IFERROR(VLOOKUP('情報提供書 (がん)'!A34,聞き取りシートDB!A:E,3,FALSE),"(　　　　　　　　　　　　　　　　　　　　　　　　　　)")</f>
        <v>(　　　　　　　　　　　　　　　　　　　　　　　　　　)</v>
      </c>
      <c r="K30" s="12"/>
      <c r="L30" s="12"/>
      <c r="M30" s="12"/>
      <c r="N30" s="12"/>
      <c r="O30" s="12"/>
      <c r="P30" s="12"/>
      <c r="Q30" s="12"/>
      <c r="R30" s="12"/>
      <c r="S30" s="12"/>
      <c r="T30" s="12"/>
      <c r="U30" s="12"/>
      <c r="V30" s="12"/>
      <c r="W30" s="12"/>
      <c r="X30" s="12"/>
      <c r="Y30" s="12"/>
      <c r="Z30" s="12"/>
      <c r="AA30" s="12"/>
      <c r="AB30" s="12"/>
      <c r="AG30" s="101" t="b">
        <v>0</v>
      </c>
      <c r="AI30" s="101" t="b">
        <v>0</v>
      </c>
      <c r="AL30" s="101" t="b">
        <v>0</v>
      </c>
    </row>
    <row r="31" spans="1:38">
      <c r="A31" s="12"/>
      <c r="B31" s="12"/>
      <c r="C31" s="12"/>
      <c r="D31" s="12"/>
      <c r="E31" s="12"/>
      <c r="F31" s="12"/>
      <c r="G31" s="12"/>
      <c r="H31" s="12"/>
      <c r="I31" s="12"/>
      <c r="J31" s="12" t="str">
        <f>IFERROR(VLOOKUP('情報提供書 (がん)'!A34,聞き取りシートDB!A:E,4,FALSE),"(　　　　　　　　　　　　　　　　　　　　　　　　　　)")</f>
        <v>(　　　　　　　　　　　　　　　　　　　　　　　　　　)</v>
      </c>
      <c r="K31" s="12"/>
      <c r="L31" s="12"/>
      <c r="M31" s="12"/>
      <c r="N31" s="12"/>
      <c r="O31" s="12"/>
      <c r="P31" s="12"/>
      <c r="Q31" s="12"/>
      <c r="R31" s="12"/>
      <c r="S31" s="12"/>
      <c r="T31" s="12"/>
      <c r="U31" s="12"/>
      <c r="V31" s="12"/>
      <c r="W31" s="12"/>
      <c r="X31" s="12"/>
      <c r="Y31" s="12"/>
      <c r="Z31" s="12"/>
      <c r="AA31" s="12"/>
      <c r="AB31" s="12"/>
      <c r="AL31" s="101" t="b">
        <v>0</v>
      </c>
    </row>
    <row r="32" spans="1:38">
      <c r="A32" s="12"/>
      <c r="B32" s="12"/>
      <c r="C32" s="12"/>
      <c r="D32" s="12"/>
      <c r="E32" s="12"/>
      <c r="F32" s="12"/>
      <c r="G32" s="12"/>
      <c r="H32" s="12"/>
      <c r="I32" s="12"/>
      <c r="J32" s="12" t="str">
        <f>IFERROR(VLOOKUP('情報提供書 (がん)'!A34,聞き取りシートDB!A:E,5,FALSE),"(　　　　　　　　　　　　　　　　　　　　　　　　　　)")</f>
        <v>(　　　　　　　　　　　　　　　　　　　　　　　　　　)</v>
      </c>
      <c r="K32" s="12"/>
      <c r="L32" s="12"/>
      <c r="M32" s="12"/>
      <c r="N32" s="12"/>
      <c r="O32" s="12"/>
      <c r="P32" s="12"/>
      <c r="Q32" s="12"/>
      <c r="R32" s="12"/>
      <c r="S32" s="12"/>
      <c r="T32" s="12"/>
      <c r="U32" s="12"/>
      <c r="V32" s="12"/>
      <c r="W32" s="12"/>
      <c r="X32" s="12"/>
      <c r="Y32" s="12"/>
      <c r="Z32" s="12"/>
      <c r="AA32" s="12"/>
      <c r="AB32" s="12"/>
      <c r="AL32" s="101" t="b">
        <v>0</v>
      </c>
    </row>
    <row r="33" spans="1:38">
      <c r="B33" s="242" t="s">
        <v>64</v>
      </c>
      <c r="C33" s="242"/>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row>
    <row r="34" spans="1:38" ht="11.25" customHeight="1">
      <c r="A34" s="11"/>
      <c r="B34" s="11"/>
      <c r="C34" s="11"/>
      <c r="D34" s="12"/>
      <c r="E34" s="12"/>
      <c r="F34" s="12"/>
      <c r="G34" s="12"/>
      <c r="H34" s="12"/>
      <c r="I34" s="12"/>
      <c r="J34" s="13"/>
      <c r="K34" s="13"/>
      <c r="L34" s="13"/>
      <c r="M34" s="13"/>
      <c r="N34" s="13"/>
      <c r="O34" s="13"/>
      <c r="P34" s="13"/>
      <c r="Q34" s="13"/>
      <c r="R34" s="13"/>
      <c r="S34" s="13"/>
      <c r="T34" s="13"/>
      <c r="U34" s="13"/>
      <c r="V34" s="13"/>
      <c r="W34" s="13"/>
      <c r="X34" s="13"/>
      <c r="Y34" s="13"/>
      <c r="Z34" s="13"/>
      <c r="AA34" s="13"/>
      <c r="AB34" s="13"/>
    </row>
    <row r="35" spans="1:38">
      <c r="A35" s="4" t="str">
        <f>IFERROR(VLOOKUP('情報提供書 (がん)'!A35,聞き取りシートDB!A:B,2,FALSE),"◆(　　　　　　　　　　　　　　　　)")</f>
        <v>◆(　　　　　　　　　　　　　　　　)</v>
      </c>
      <c r="B35" s="4"/>
      <c r="C35" s="4"/>
      <c r="D35" s="4"/>
      <c r="E35" s="4"/>
      <c r="F35" s="4"/>
      <c r="G35" s="4"/>
      <c r="H35" s="4"/>
      <c r="I35" s="4"/>
      <c r="J35" s="4"/>
      <c r="K35" s="4"/>
      <c r="L35" s="4"/>
      <c r="M35" s="4"/>
      <c r="N35" s="4"/>
      <c r="O35" s="4"/>
      <c r="P35" s="4"/>
      <c r="Q35" s="4"/>
      <c r="R35" s="4"/>
      <c r="S35" s="4"/>
      <c r="T35" s="4"/>
      <c r="U35" s="4"/>
      <c r="V35" s="4"/>
      <c r="W35" s="4"/>
      <c r="X35" s="4"/>
      <c r="Y35" s="4"/>
      <c r="Z35" s="4"/>
      <c r="AA35" s="4"/>
      <c r="AB35" s="4"/>
    </row>
    <row r="36" spans="1:38">
      <c r="A36" s="12"/>
      <c r="B36" s="12"/>
      <c r="C36" s="12" t="s">
        <v>60</v>
      </c>
      <c r="D36" s="12"/>
      <c r="E36" s="12"/>
      <c r="F36" s="12" t="s">
        <v>53</v>
      </c>
      <c r="G36" s="12"/>
      <c r="H36" s="12"/>
      <c r="I36" s="12"/>
      <c r="J36" s="12" t="str">
        <f>IFERROR(VLOOKUP('情報提供書 (がん)'!A35,聞き取りシートDB!A:E,3,FALSE),"(　　　　　　　　　　　　　　　　　　　　　　　　　　)")</f>
        <v>(　　　　　　　　　　　　　　　　　　　　　　　　　　)</v>
      </c>
      <c r="K36" s="12"/>
      <c r="L36" s="12"/>
      <c r="M36" s="12"/>
      <c r="N36" s="12"/>
      <c r="O36" s="12"/>
      <c r="P36" s="12"/>
      <c r="Q36" s="12"/>
      <c r="R36" s="12"/>
      <c r="S36" s="12"/>
      <c r="T36" s="12"/>
      <c r="U36" s="12"/>
      <c r="V36" s="12"/>
      <c r="W36" s="12"/>
      <c r="X36" s="12"/>
      <c r="Y36" s="12"/>
      <c r="Z36" s="12"/>
      <c r="AA36" s="12"/>
      <c r="AB36" s="12"/>
      <c r="AG36" s="101" t="b">
        <v>0</v>
      </c>
      <c r="AI36" s="101" t="b">
        <v>0</v>
      </c>
      <c r="AL36" s="101" t="b">
        <v>0</v>
      </c>
    </row>
    <row r="37" spans="1:38">
      <c r="A37" s="12"/>
      <c r="B37" s="12"/>
      <c r="C37" s="12"/>
      <c r="D37" s="12"/>
      <c r="E37" s="12"/>
      <c r="F37" s="12"/>
      <c r="G37" s="12"/>
      <c r="H37" s="12"/>
      <c r="I37" s="12"/>
      <c r="J37" s="12" t="str">
        <f>IFERROR(VLOOKUP('情報提供書 (がん)'!A35,聞き取りシートDB!A:E,4,FALSE),"(　　　　　　　　　　　　　　　　　　　　　　　　　　)")</f>
        <v>(　　　　　　　　　　　　　　　　　　　　　　　　　　)</v>
      </c>
      <c r="K37" s="12"/>
      <c r="L37" s="12"/>
      <c r="M37" s="12"/>
      <c r="N37" s="12"/>
      <c r="O37" s="12"/>
      <c r="P37" s="12"/>
      <c r="Q37" s="12"/>
      <c r="R37" s="12"/>
      <c r="S37" s="12"/>
      <c r="T37" s="12"/>
      <c r="U37" s="12"/>
      <c r="V37" s="12"/>
      <c r="W37" s="12"/>
      <c r="X37" s="12"/>
      <c r="Y37" s="12"/>
      <c r="Z37" s="12"/>
      <c r="AA37" s="12"/>
      <c r="AB37" s="12"/>
      <c r="AL37" s="101" t="b">
        <v>0</v>
      </c>
    </row>
    <row r="38" spans="1:38">
      <c r="A38" s="12"/>
      <c r="B38" s="12"/>
      <c r="C38" s="12"/>
      <c r="D38" s="12"/>
      <c r="E38" s="12"/>
      <c r="F38" s="12"/>
      <c r="G38" s="12"/>
      <c r="H38" s="12"/>
      <c r="I38" s="12"/>
      <c r="J38" s="12" t="str">
        <f>IFERROR(VLOOKUP('情報提供書 (がん)'!A35,聞き取りシートDB!A:E,5,FALSE),"(　　　　　　　　　　　　　　　　　　　　　　　　　　)")</f>
        <v>(　　　　　　　　　　　　　　　　　　　　　　　　　　)</v>
      </c>
      <c r="K38" s="12"/>
      <c r="L38" s="12"/>
      <c r="M38" s="12"/>
      <c r="N38" s="12"/>
      <c r="O38" s="12"/>
      <c r="P38" s="12"/>
      <c r="Q38" s="12"/>
      <c r="R38" s="12"/>
      <c r="S38" s="12"/>
      <c r="T38" s="12"/>
      <c r="U38" s="12"/>
      <c r="V38" s="12"/>
      <c r="W38" s="12"/>
      <c r="X38" s="12"/>
      <c r="Y38" s="12"/>
      <c r="Z38" s="12"/>
      <c r="AA38" s="12"/>
      <c r="AB38" s="12"/>
      <c r="AL38" s="101" t="b">
        <v>0</v>
      </c>
    </row>
    <row r="39" spans="1:38">
      <c r="B39" s="240" t="s">
        <v>64</v>
      </c>
      <c r="C39" s="240"/>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row>
    <row r="40" spans="1:38" ht="11.25" customHeight="1">
      <c r="A40" s="11"/>
      <c r="B40" s="11"/>
      <c r="C40" s="11"/>
      <c r="D40" s="12"/>
      <c r="E40" s="12"/>
      <c r="F40" s="12"/>
      <c r="G40" s="12"/>
      <c r="H40" s="12"/>
      <c r="I40" s="12"/>
      <c r="J40" s="13"/>
      <c r="K40" s="13"/>
      <c r="L40" s="13"/>
      <c r="M40" s="13"/>
      <c r="N40" s="13"/>
      <c r="O40" s="13"/>
      <c r="P40" s="13"/>
      <c r="Q40" s="13"/>
      <c r="R40" s="13"/>
      <c r="S40" s="13"/>
      <c r="T40" s="13"/>
      <c r="U40" s="13"/>
      <c r="V40" s="13"/>
      <c r="W40" s="13"/>
      <c r="X40" s="13"/>
      <c r="Y40" s="13"/>
      <c r="Z40" s="13"/>
      <c r="AA40" s="13"/>
      <c r="AB40" s="13"/>
    </row>
    <row r="41" spans="1:38">
      <c r="A41" s="3" t="str">
        <f>IFERROR(VLOOKUP('情報提供書 (がん)'!A36,聞き取りシートDB!A:B,2,FALSE),"◆(　　　　　　　　　　　　　　　　)")</f>
        <v>◆(　　　　　　　　　　　　　　　　)</v>
      </c>
      <c r="B41" s="3"/>
      <c r="C41" s="3"/>
      <c r="D41" s="3"/>
      <c r="E41" s="3"/>
      <c r="F41" s="3"/>
      <c r="G41" s="3"/>
      <c r="H41" s="3"/>
      <c r="I41" s="3"/>
      <c r="J41" s="3"/>
      <c r="K41" s="3"/>
      <c r="L41" s="3"/>
      <c r="M41" s="3"/>
      <c r="N41" s="3"/>
      <c r="O41" s="3"/>
      <c r="P41" s="3"/>
      <c r="Q41" s="3"/>
      <c r="R41" s="3"/>
      <c r="S41" s="3"/>
      <c r="T41" s="3"/>
      <c r="U41" s="3"/>
      <c r="V41" s="3"/>
      <c r="W41" s="3"/>
      <c r="X41" s="3"/>
      <c r="Y41" s="3"/>
      <c r="Z41" s="3"/>
      <c r="AA41" s="3"/>
      <c r="AB41" s="3"/>
    </row>
    <row r="42" spans="1:38">
      <c r="A42" s="12"/>
      <c r="B42" s="12"/>
      <c r="C42" s="12" t="s">
        <v>60</v>
      </c>
      <c r="D42" s="12"/>
      <c r="E42" s="12"/>
      <c r="F42" s="12" t="s">
        <v>53</v>
      </c>
      <c r="G42" s="12"/>
      <c r="H42" s="12"/>
      <c r="I42" s="12"/>
      <c r="J42" s="12" t="str">
        <f>IFERROR(VLOOKUP('情報提供書 (がん)'!A36,聞き取りシートDB!A:E,3,FALSE),"(　　　　　　　　　　　　　　　　　　　　　　　　　　)")</f>
        <v>(　　　　　　　　　　　　　　　　　　　　　　　　　　)</v>
      </c>
      <c r="K42" s="12"/>
      <c r="L42" s="12"/>
      <c r="M42" s="12"/>
      <c r="N42" s="12"/>
      <c r="O42" s="12"/>
      <c r="P42" s="12"/>
      <c r="Q42" s="12"/>
      <c r="R42" s="12"/>
      <c r="S42" s="12"/>
      <c r="T42" s="12"/>
      <c r="U42" s="12"/>
      <c r="V42" s="12"/>
      <c r="W42" s="12"/>
      <c r="X42" s="12"/>
      <c r="Y42" s="12"/>
      <c r="Z42" s="12"/>
      <c r="AA42" s="12"/>
      <c r="AB42" s="12"/>
      <c r="AG42" s="101" t="b">
        <v>0</v>
      </c>
      <c r="AI42" s="101" t="b">
        <v>0</v>
      </c>
      <c r="AL42" s="101" t="b">
        <v>0</v>
      </c>
    </row>
    <row r="43" spans="1:38">
      <c r="A43" s="12"/>
      <c r="B43" s="12"/>
      <c r="C43" s="12"/>
      <c r="D43" s="12"/>
      <c r="E43" s="12"/>
      <c r="F43" s="12"/>
      <c r="G43" s="12"/>
      <c r="H43" s="12"/>
      <c r="I43" s="12"/>
      <c r="J43" s="12" t="str">
        <f>IFERROR(VLOOKUP('情報提供書 (がん)'!A36,聞き取りシートDB!A:E,4,FALSE),"(　　　　　　　　　　　　　　　　　　　　　　　　　　)")</f>
        <v>(　　　　　　　　　　　　　　　　　　　　　　　　　　)</v>
      </c>
      <c r="K43" s="12"/>
      <c r="L43" s="12"/>
      <c r="M43" s="12"/>
      <c r="N43" s="12"/>
      <c r="O43" s="12"/>
      <c r="P43" s="12"/>
      <c r="Q43" s="12"/>
      <c r="R43" s="12"/>
      <c r="S43" s="12"/>
      <c r="T43" s="12"/>
      <c r="U43" s="12"/>
      <c r="V43" s="12"/>
      <c r="W43" s="12"/>
      <c r="X43" s="12"/>
      <c r="Y43" s="12"/>
      <c r="Z43" s="12"/>
      <c r="AA43" s="12"/>
      <c r="AB43" s="12"/>
      <c r="AL43" s="101" t="b">
        <v>0</v>
      </c>
    </row>
    <row r="44" spans="1:38">
      <c r="A44" s="12"/>
      <c r="B44" s="12"/>
      <c r="C44" s="12"/>
      <c r="D44" s="12"/>
      <c r="E44" s="12"/>
      <c r="F44" s="12"/>
      <c r="G44" s="12"/>
      <c r="H44" s="12"/>
      <c r="I44" s="12"/>
      <c r="J44" s="12" t="str">
        <f>IFERROR(VLOOKUP('情報提供書 (がん)'!A36,聞き取りシートDB!A:E,5,FALSE),"(　　　　　　　　　　　　　　　　　　　　　　　　　　)")</f>
        <v>(　　　　　　　　　　　　　　　　　　　　　　　　　　)</v>
      </c>
      <c r="K44" s="12"/>
      <c r="L44" s="12"/>
      <c r="M44" s="12"/>
      <c r="N44" s="12"/>
      <c r="O44" s="12"/>
      <c r="P44" s="12"/>
      <c r="Q44" s="12"/>
      <c r="R44" s="12"/>
      <c r="S44" s="12"/>
      <c r="T44" s="12"/>
      <c r="U44" s="12"/>
      <c r="V44" s="12"/>
      <c r="W44" s="12"/>
      <c r="X44" s="12"/>
      <c r="Y44" s="12"/>
      <c r="Z44" s="12"/>
      <c r="AA44" s="12"/>
      <c r="AB44" s="12"/>
      <c r="AL44" s="101" t="b">
        <v>0</v>
      </c>
    </row>
    <row r="45" spans="1:38">
      <c r="B45" s="242" t="s">
        <v>64</v>
      </c>
      <c r="C45" s="242"/>
      <c r="D45" s="241"/>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row>
    <row r="46" spans="1:38" ht="11.25" customHeight="1">
      <c r="A46" s="11"/>
      <c r="B46" s="11"/>
      <c r="C46" s="11"/>
      <c r="D46" s="12"/>
      <c r="E46" s="12"/>
      <c r="F46" s="12"/>
      <c r="G46" s="12"/>
      <c r="H46" s="12"/>
      <c r="I46" s="12"/>
      <c r="J46" s="13"/>
      <c r="K46" s="13"/>
      <c r="L46" s="13"/>
      <c r="M46" s="13"/>
      <c r="N46" s="13"/>
      <c r="O46" s="13"/>
      <c r="P46" s="13"/>
      <c r="Q46" s="13"/>
      <c r="R46" s="13"/>
      <c r="S46" s="13"/>
      <c r="T46" s="13"/>
      <c r="U46" s="13"/>
      <c r="V46" s="13"/>
      <c r="W46" s="13"/>
      <c r="X46" s="13"/>
      <c r="Y46" s="13"/>
      <c r="Z46" s="13"/>
      <c r="AA46" s="13"/>
      <c r="AB46" s="13"/>
    </row>
    <row r="47" spans="1:38">
      <c r="A47" s="4" t="str">
        <f>IFERROR(VLOOKUP('情報提供書 (がん)'!A37,聞き取りシートDB!A:B,2,FALSE),"◆(　　　　　　　　　　　　　　　　)")</f>
        <v>◆(　　　　　　　　　　　　　　　　)</v>
      </c>
      <c r="B47" s="4"/>
      <c r="C47" s="4"/>
      <c r="D47" s="4"/>
      <c r="E47" s="4"/>
      <c r="F47" s="4"/>
      <c r="G47" s="4"/>
      <c r="H47" s="4"/>
      <c r="I47" s="4"/>
      <c r="J47" s="4"/>
      <c r="K47" s="4"/>
      <c r="L47" s="4"/>
      <c r="M47" s="4"/>
      <c r="N47" s="4"/>
      <c r="O47" s="4"/>
      <c r="P47" s="4"/>
      <c r="Q47" s="4"/>
      <c r="R47" s="4"/>
      <c r="S47" s="4"/>
      <c r="T47" s="4"/>
      <c r="U47" s="4"/>
      <c r="V47" s="4"/>
      <c r="W47" s="4"/>
      <c r="X47" s="4"/>
      <c r="Y47" s="4"/>
      <c r="Z47" s="4"/>
      <c r="AA47" s="4"/>
      <c r="AB47" s="4"/>
    </row>
    <row r="48" spans="1:38">
      <c r="A48" s="12"/>
      <c r="B48" s="12"/>
      <c r="C48" s="12" t="s">
        <v>60</v>
      </c>
      <c r="D48" s="12"/>
      <c r="E48" s="12"/>
      <c r="F48" s="12" t="s">
        <v>53</v>
      </c>
      <c r="G48" s="12"/>
      <c r="H48" s="12"/>
      <c r="I48" s="12"/>
      <c r="J48" s="12" t="str">
        <f>IFERROR(VLOOKUP('情報提供書 (がん)'!A37,聞き取りシートDB!A:E,3,FALSE),"(　　　　　　　　　　　　　　　　　　　　　　　　　　)")</f>
        <v>(　　　　　　　　　　　　　　　　　　　　　　　　　　)</v>
      </c>
      <c r="K48" s="12"/>
      <c r="L48" s="12"/>
      <c r="M48" s="12"/>
      <c r="N48" s="12"/>
      <c r="O48" s="12"/>
      <c r="P48" s="12"/>
      <c r="Q48" s="12"/>
      <c r="R48" s="12"/>
      <c r="S48" s="12"/>
      <c r="T48" s="12"/>
      <c r="U48" s="12"/>
      <c r="V48" s="12"/>
      <c r="W48" s="12"/>
      <c r="X48" s="12"/>
      <c r="Y48" s="12"/>
      <c r="Z48" s="12"/>
      <c r="AA48" s="12"/>
      <c r="AB48" s="12"/>
      <c r="AG48" s="101" t="b">
        <v>0</v>
      </c>
      <c r="AI48" s="101" t="b">
        <v>0</v>
      </c>
      <c r="AL48" s="101" t="b">
        <v>0</v>
      </c>
    </row>
    <row r="49" spans="1:38">
      <c r="A49" s="12"/>
      <c r="B49" s="12"/>
      <c r="C49" s="12"/>
      <c r="D49" s="12"/>
      <c r="E49" s="12"/>
      <c r="F49" s="12"/>
      <c r="G49" s="12"/>
      <c r="H49" s="12"/>
      <c r="I49" s="12"/>
      <c r="J49" s="12" t="str">
        <f>IFERROR(VLOOKUP('情報提供書 (がん)'!A37,聞き取りシートDB!A:E,4,FALSE),"(　　　　　　　　　　　　　　　　　　　　　　　　　　)")</f>
        <v>(　　　　　　　　　　　　　　　　　　　　　　　　　　)</v>
      </c>
      <c r="K49" s="12"/>
      <c r="L49" s="12"/>
      <c r="M49" s="12"/>
      <c r="N49" s="12"/>
      <c r="O49" s="12"/>
      <c r="P49" s="12"/>
      <c r="Q49" s="12"/>
      <c r="R49" s="12"/>
      <c r="S49" s="12"/>
      <c r="T49" s="12"/>
      <c r="U49" s="12"/>
      <c r="V49" s="12"/>
      <c r="W49" s="12"/>
      <c r="X49" s="12"/>
      <c r="Y49" s="12"/>
      <c r="Z49" s="12"/>
      <c r="AA49" s="12"/>
      <c r="AB49" s="12"/>
      <c r="AL49" s="101" t="b">
        <v>0</v>
      </c>
    </row>
    <row r="50" spans="1:38">
      <c r="A50" s="12"/>
      <c r="B50" s="12"/>
      <c r="C50" s="12"/>
      <c r="D50" s="12"/>
      <c r="E50" s="12"/>
      <c r="F50" s="12"/>
      <c r="G50" s="12"/>
      <c r="H50" s="12"/>
      <c r="I50" s="12"/>
      <c r="J50" s="12" t="str">
        <f>IFERROR(VLOOKUP('情報提供書 (がん)'!A37,聞き取りシートDB!A:E,5,FALSE),"(　　　　　　　　　　　　　　　　　　　　　　　　　　)")</f>
        <v>(　　　　　　　　　　　　　　　　　　　　　　　　　　)</v>
      </c>
      <c r="K50" s="12"/>
      <c r="L50" s="12"/>
      <c r="M50" s="12"/>
      <c r="N50" s="12"/>
      <c r="O50" s="12"/>
      <c r="P50" s="12"/>
      <c r="Q50" s="12"/>
      <c r="R50" s="12"/>
      <c r="S50" s="12"/>
      <c r="T50" s="12"/>
      <c r="U50" s="12"/>
      <c r="V50" s="12"/>
      <c r="W50" s="12"/>
      <c r="X50" s="12"/>
      <c r="Y50" s="12"/>
      <c r="Z50" s="12"/>
      <c r="AA50" s="12"/>
      <c r="AB50" s="12"/>
      <c r="AL50" s="101" t="b">
        <v>0</v>
      </c>
    </row>
    <row r="51" spans="1:38">
      <c r="B51" s="240" t="s">
        <v>64</v>
      </c>
      <c r="C51" s="240"/>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row>
    <row r="52" spans="1:38" ht="11.25" customHeight="1">
      <c r="A52" s="11"/>
      <c r="B52" s="11"/>
      <c r="C52" s="11"/>
      <c r="D52" s="12"/>
      <c r="E52" s="12"/>
      <c r="F52" s="12"/>
      <c r="G52" s="12"/>
      <c r="H52" s="12"/>
      <c r="I52" s="12"/>
      <c r="J52" s="13"/>
      <c r="K52" s="13"/>
      <c r="L52" s="13"/>
      <c r="M52" s="13"/>
      <c r="N52" s="13"/>
      <c r="O52" s="13"/>
      <c r="P52" s="13"/>
      <c r="Q52" s="13"/>
      <c r="R52" s="13"/>
      <c r="S52" s="13"/>
      <c r="T52" s="13"/>
      <c r="U52" s="13"/>
      <c r="V52" s="13"/>
      <c r="W52" s="13"/>
      <c r="X52" s="13"/>
      <c r="Y52" s="13"/>
      <c r="Z52" s="13"/>
      <c r="AA52" s="13"/>
      <c r="AB52" s="13"/>
    </row>
    <row r="53" spans="1:38">
      <c r="A53" s="3" t="str">
        <f>IFERROR(VLOOKUP('情報提供書 (がん)'!A38,聞き取りシートDB!A:B,2,FALSE),"◆(　　　　　　　　　　　　　　　　)")</f>
        <v>◆(　　　　　　　　　　　　　　　　)</v>
      </c>
      <c r="B53" s="3"/>
      <c r="C53" s="3"/>
      <c r="D53" s="3"/>
      <c r="E53" s="3"/>
      <c r="F53" s="3"/>
      <c r="G53" s="3"/>
      <c r="H53" s="3"/>
      <c r="I53" s="3"/>
      <c r="J53" s="3"/>
      <c r="K53" s="3"/>
      <c r="L53" s="3"/>
      <c r="M53" s="3"/>
      <c r="N53" s="3"/>
      <c r="O53" s="3"/>
      <c r="P53" s="3"/>
      <c r="Q53" s="3"/>
      <c r="R53" s="3"/>
      <c r="S53" s="3"/>
      <c r="T53" s="3"/>
      <c r="U53" s="3"/>
      <c r="V53" s="3"/>
      <c r="W53" s="3"/>
      <c r="X53" s="3"/>
      <c r="Y53" s="3"/>
      <c r="Z53" s="3"/>
      <c r="AA53" s="3"/>
      <c r="AB53" s="3"/>
    </row>
    <row r="54" spans="1:38">
      <c r="A54" s="12"/>
      <c r="B54" s="12"/>
      <c r="C54" s="12" t="s">
        <v>60</v>
      </c>
      <c r="D54" s="12"/>
      <c r="E54" s="12"/>
      <c r="F54" s="12" t="s">
        <v>53</v>
      </c>
      <c r="G54" s="12"/>
      <c r="H54" s="12"/>
      <c r="I54" s="12"/>
      <c r="J54" s="12" t="str">
        <f>IFERROR(VLOOKUP('情報提供書 (がん)'!A38,聞き取りシートDB!A:E,3,FALSE),"(　　　　　　　　　　　　　　　　　　　　　　　　　　)")</f>
        <v>(　　　　　　　　　　　　　　　　　　　　　　　　　　)</v>
      </c>
      <c r="K54" s="12"/>
      <c r="L54" s="12"/>
      <c r="M54" s="12"/>
      <c r="N54" s="12"/>
      <c r="O54" s="12"/>
      <c r="P54" s="12"/>
      <c r="Q54" s="12"/>
      <c r="R54" s="12"/>
      <c r="S54" s="12"/>
      <c r="T54" s="12"/>
      <c r="U54" s="12"/>
      <c r="V54" s="12"/>
      <c r="W54" s="12"/>
      <c r="X54" s="12"/>
      <c r="Y54" s="12"/>
      <c r="Z54" s="12"/>
      <c r="AA54" s="12"/>
      <c r="AB54" s="12"/>
      <c r="AG54" s="101" t="b">
        <v>0</v>
      </c>
      <c r="AI54" s="101" t="b">
        <v>0</v>
      </c>
      <c r="AL54" s="101" t="b">
        <v>0</v>
      </c>
    </row>
    <row r="55" spans="1:38">
      <c r="A55" s="12"/>
      <c r="B55" s="12"/>
      <c r="C55" s="12"/>
      <c r="D55" s="12"/>
      <c r="E55" s="12"/>
      <c r="F55" s="12"/>
      <c r="G55" s="12"/>
      <c r="H55" s="12"/>
      <c r="I55" s="12"/>
      <c r="J55" s="12" t="str">
        <f>IFERROR(VLOOKUP('情報提供書 (がん)'!A38,聞き取りシートDB!A:E,4,FALSE),"(　　　　　　　　　　　　　　　　　　　　　　　　　　)")</f>
        <v>(　　　　　　　　　　　　　　　　　　　　　　　　　　)</v>
      </c>
      <c r="K55" s="12"/>
      <c r="L55" s="12"/>
      <c r="M55" s="12"/>
      <c r="N55" s="12"/>
      <c r="O55" s="12"/>
      <c r="P55" s="12"/>
      <c r="Q55" s="12"/>
      <c r="R55" s="12"/>
      <c r="S55" s="12"/>
      <c r="T55" s="12"/>
      <c r="U55" s="12"/>
      <c r="V55" s="12"/>
      <c r="W55" s="12"/>
      <c r="X55" s="12"/>
      <c r="Y55" s="12"/>
      <c r="Z55" s="12"/>
      <c r="AA55" s="12"/>
      <c r="AB55" s="12"/>
      <c r="AL55" s="101" t="b">
        <v>0</v>
      </c>
    </row>
    <row r="56" spans="1:38">
      <c r="A56" s="12"/>
      <c r="B56" s="12"/>
      <c r="C56" s="12"/>
      <c r="D56" s="12"/>
      <c r="E56" s="12"/>
      <c r="F56" s="12"/>
      <c r="G56" s="12"/>
      <c r="H56" s="12"/>
      <c r="I56" s="12"/>
      <c r="J56" s="12" t="str">
        <f>IFERROR(VLOOKUP('情報提供書 (がん)'!A38,聞き取りシートDB!A:E,5,FALSE),"(　　　　　　　　　　　　　　　　　　　　　　　　　　)")</f>
        <v>(　　　　　　　　　　　　　　　　　　　　　　　　　　)</v>
      </c>
      <c r="K56" s="12"/>
      <c r="L56" s="12"/>
      <c r="M56" s="12"/>
      <c r="N56" s="12"/>
      <c r="O56" s="12"/>
      <c r="P56" s="12"/>
      <c r="Q56" s="12"/>
      <c r="R56" s="12"/>
      <c r="S56" s="12"/>
      <c r="T56" s="12"/>
      <c r="U56" s="12"/>
      <c r="V56" s="12"/>
      <c r="W56" s="12"/>
      <c r="X56" s="12"/>
      <c r="Y56" s="12"/>
      <c r="Z56" s="12"/>
      <c r="AA56" s="12"/>
      <c r="AB56" s="12"/>
      <c r="AL56" s="101" t="b">
        <v>0</v>
      </c>
    </row>
    <row r="57" spans="1:38">
      <c r="B57" s="242" t="s">
        <v>64</v>
      </c>
      <c r="C57" s="242"/>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row>
    <row r="58" spans="1:38" ht="11.25" customHeight="1">
      <c r="A58" s="11"/>
      <c r="B58" s="11"/>
      <c r="C58" s="11"/>
      <c r="D58" s="12"/>
      <c r="E58" s="12"/>
      <c r="F58" s="12"/>
      <c r="G58" s="12"/>
      <c r="H58" s="12"/>
      <c r="I58" s="12"/>
      <c r="J58" s="13"/>
      <c r="K58" s="13"/>
      <c r="L58" s="13"/>
      <c r="M58" s="13"/>
      <c r="N58" s="13"/>
      <c r="O58" s="13"/>
      <c r="P58" s="13"/>
      <c r="Q58" s="13"/>
      <c r="R58" s="13"/>
      <c r="S58" s="13"/>
      <c r="T58" s="13"/>
      <c r="U58" s="13"/>
      <c r="V58" s="13"/>
      <c r="W58" s="13"/>
      <c r="X58" s="13"/>
      <c r="Y58" s="13"/>
      <c r="Z58" s="13"/>
      <c r="AA58" s="13"/>
      <c r="AB58" s="13"/>
    </row>
    <row r="59" spans="1:38">
      <c r="A59" s="4" t="str">
        <f>IFERROR(VLOOKUP('情報提供書 (がん)'!A39,聞き取りシートDB!A:B,2,FALSE),"◆(　　　　　　　　　　　　　　　　)")</f>
        <v>◆(　　　　　　　　　　　　　　　　)</v>
      </c>
      <c r="B59" s="4"/>
      <c r="C59" s="4"/>
      <c r="D59" s="4"/>
      <c r="E59" s="4"/>
      <c r="F59" s="4"/>
      <c r="G59" s="4"/>
      <c r="H59" s="4"/>
      <c r="I59" s="4"/>
      <c r="J59" s="4"/>
      <c r="K59" s="4"/>
      <c r="L59" s="4"/>
      <c r="M59" s="4"/>
      <c r="N59" s="4"/>
      <c r="O59" s="4"/>
      <c r="P59" s="4"/>
      <c r="Q59" s="4"/>
      <c r="R59" s="4"/>
      <c r="S59" s="4"/>
      <c r="T59" s="4"/>
      <c r="U59" s="4"/>
      <c r="V59" s="4"/>
      <c r="W59" s="4"/>
      <c r="X59" s="4"/>
      <c r="Y59" s="4"/>
      <c r="Z59" s="4"/>
      <c r="AA59" s="4"/>
      <c r="AB59" s="4"/>
    </row>
    <row r="60" spans="1:38">
      <c r="A60" s="12"/>
      <c r="B60" s="12"/>
      <c r="C60" s="12" t="s">
        <v>60</v>
      </c>
      <c r="D60" s="12"/>
      <c r="E60" s="12"/>
      <c r="F60" s="12" t="s">
        <v>53</v>
      </c>
      <c r="G60" s="12"/>
      <c r="H60" s="12"/>
      <c r="I60" s="12"/>
      <c r="J60" s="12" t="str">
        <f>IFERROR(VLOOKUP('情報提供書 (がん)'!A39,聞き取りシートDB!A:E,3,FALSE),"(　　　　　　　　　　　　　　　　　　　　　　　　　　)")</f>
        <v>(　　　　　　　　　　　　　　　　　　　　　　　　　　)</v>
      </c>
      <c r="K60" s="12"/>
      <c r="L60" s="12"/>
      <c r="M60" s="12"/>
      <c r="N60" s="12"/>
      <c r="O60" s="12"/>
      <c r="P60" s="12"/>
      <c r="Q60" s="12"/>
      <c r="R60" s="12"/>
      <c r="S60" s="12"/>
      <c r="T60" s="12"/>
      <c r="U60" s="12"/>
      <c r="V60" s="12"/>
      <c r="W60" s="12"/>
      <c r="X60" s="12"/>
      <c r="Y60" s="12"/>
      <c r="Z60" s="12"/>
      <c r="AA60" s="12"/>
      <c r="AB60" s="12"/>
      <c r="AG60" s="101" t="b">
        <v>0</v>
      </c>
      <c r="AI60" s="101" t="b">
        <v>0</v>
      </c>
      <c r="AL60" s="101" t="b">
        <v>0</v>
      </c>
    </row>
    <row r="61" spans="1:38">
      <c r="A61" s="12"/>
      <c r="B61" s="12"/>
      <c r="C61" s="12"/>
      <c r="D61" s="12"/>
      <c r="E61" s="12"/>
      <c r="F61" s="12"/>
      <c r="G61" s="12"/>
      <c r="H61" s="12"/>
      <c r="I61" s="12"/>
      <c r="J61" s="12" t="str">
        <f>IFERROR(VLOOKUP('情報提供書 (がん)'!A39,聞き取りシートDB!A:E,4,FALSE),"(　　　　　　　　　　　　　　　　　　　　　　　　　　)")</f>
        <v>(　　　　　　　　　　　　　　　　　　　　　　　　　　)</v>
      </c>
      <c r="K61" s="12"/>
      <c r="L61" s="12"/>
      <c r="M61" s="12"/>
      <c r="N61" s="12"/>
      <c r="O61" s="12"/>
      <c r="P61" s="12"/>
      <c r="Q61" s="12"/>
      <c r="R61" s="12"/>
      <c r="S61" s="12"/>
      <c r="T61" s="12"/>
      <c r="U61" s="12"/>
      <c r="V61" s="12"/>
      <c r="W61" s="12"/>
      <c r="X61" s="12"/>
      <c r="Y61" s="12"/>
      <c r="Z61" s="12"/>
      <c r="AA61" s="12"/>
      <c r="AB61" s="12"/>
      <c r="AL61" s="101" t="b">
        <v>0</v>
      </c>
    </row>
    <row r="62" spans="1:38">
      <c r="A62" s="12"/>
      <c r="B62" s="12"/>
      <c r="C62" s="12"/>
      <c r="D62" s="12"/>
      <c r="E62" s="12"/>
      <c r="F62" s="12"/>
      <c r="G62" s="12"/>
      <c r="H62" s="12"/>
      <c r="I62" s="12"/>
      <c r="J62" s="12" t="str">
        <f>IFERROR(VLOOKUP('情報提供書 (がん)'!A39,聞き取りシートDB!A:E,5,FALSE),"(　　　　　　　　　　　　　　　　　　　　　　　　　　)")</f>
        <v>(　　　　　　　　　　　　　　　　　　　　　　　　　　)</v>
      </c>
      <c r="K62" s="12"/>
      <c r="L62" s="12"/>
      <c r="M62" s="12"/>
      <c r="N62" s="12"/>
      <c r="O62" s="12"/>
      <c r="P62" s="12"/>
      <c r="Q62" s="12"/>
      <c r="R62" s="12"/>
      <c r="S62" s="12"/>
      <c r="T62" s="12"/>
      <c r="U62" s="12"/>
      <c r="V62" s="12"/>
      <c r="W62" s="12"/>
      <c r="X62" s="12"/>
      <c r="Y62" s="12"/>
      <c r="Z62" s="12"/>
      <c r="AA62" s="12"/>
      <c r="AB62" s="12"/>
      <c r="AL62" s="101" t="b">
        <v>0</v>
      </c>
    </row>
    <row r="63" spans="1:38">
      <c r="B63" s="240" t="s">
        <v>64</v>
      </c>
      <c r="C63" s="240"/>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row>
    <row r="64" spans="1:38" ht="11.25" customHeight="1">
      <c r="A64" s="11"/>
      <c r="B64" s="11"/>
      <c r="C64" s="11"/>
      <c r="D64" s="12"/>
      <c r="E64" s="12"/>
      <c r="F64" s="12"/>
      <c r="G64" s="12"/>
      <c r="H64" s="12"/>
      <c r="I64" s="12"/>
      <c r="J64" s="13"/>
      <c r="K64" s="13"/>
      <c r="L64" s="13"/>
      <c r="M64" s="13"/>
      <c r="N64" s="13"/>
      <c r="O64" s="13"/>
      <c r="P64" s="13"/>
      <c r="Q64" s="13"/>
      <c r="R64" s="13"/>
      <c r="S64" s="13"/>
      <c r="T64" s="13"/>
      <c r="U64" s="13"/>
      <c r="V64" s="13"/>
      <c r="W64" s="13"/>
      <c r="X64" s="13"/>
      <c r="Y64" s="13"/>
      <c r="Z64" s="13"/>
      <c r="AA64" s="13"/>
      <c r="AB64" s="13"/>
    </row>
    <row r="65" spans="1:38">
      <c r="A65" s="3" t="str">
        <f>IFERROR(VLOOKUP('情報提供書 (がん)'!A40,聞き取りシートDB!A:B,2,FALSE),"◆(　　　　　　　　　　　　　　　　)")</f>
        <v>◆(　　　　　　　　　　　　　　　　)</v>
      </c>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spans="1:38">
      <c r="A66" s="12"/>
      <c r="B66" s="12"/>
      <c r="C66" s="12" t="s">
        <v>60</v>
      </c>
      <c r="D66" s="12"/>
      <c r="E66" s="12"/>
      <c r="F66" s="12" t="s">
        <v>53</v>
      </c>
      <c r="G66" s="12"/>
      <c r="H66" s="12"/>
      <c r="I66" s="12"/>
      <c r="J66" s="12" t="str">
        <f>IFERROR(VLOOKUP('情報提供書 (がん)'!A40,聞き取りシートDB!A:E,3,FALSE),"(　　　　　　　　　　　　　　　　　　　　　　　　　　)")</f>
        <v>(　　　　　　　　　　　　　　　　　　　　　　　　　　)</v>
      </c>
      <c r="K66" s="12"/>
      <c r="L66" s="12"/>
      <c r="M66" s="12"/>
      <c r="N66" s="12"/>
      <c r="O66" s="12"/>
      <c r="P66" s="12"/>
      <c r="Q66" s="12"/>
      <c r="R66" s="12"/>
      <c r="S66" s="12"/>
      <c r="T66" s="12"/>
      <c r="U66" s="12"/>
      <c r="V66" s="12"/>
      <c r="W66" s="12"/>
      <c r="X66" s="12"/>
      <c r="Y66" s="12"/>
      <c r="Z66" s="12"/>
      <c r="AA66" s="12"/>
      <c r="AB66" s="12"/>
      <c r="AG66" s="101" t="b">
        <v>0</v>
      </c>
      <c r="AI66" s="101" t="b">
        <v>0</v>
      </c>
      <c r="AL66" s="101" t="b">
        <v>0</v>
      </c>
    </row>
    <row r="67" spans="1:38">
      <c r="A67" s="12"/>
      <c r="B67" s="12"/>
      <c r="C67" s="12"/>
      <c r="D67" s="12"/>
      <c r="E67" s="12"/>
      <c r="F67" s="12"/>
      <c r="G67" s="12"/>
      <c r="H67" s="12"/>
      <c r="I67" s="12"/>
      <c r="J67" s="12" t="str">
        <f>IFERROR(VLOOKUP('情報提供書 (がん)'!A40,聞き取りシートDB!A:E,4,FALSE),"(　　　　　　　　　　　　　　　　　　　　　　　　　　)")</f>
        <v>(　　　　　　　　　　　　　　　　　　　　　　　　　　)</v>
      </c>
      <c r="K67" s="12"/>
      <c r="L67" s="12"/>
      <c r="M67" s="12"/>
      <c r="N67" s="12"/>
      <c r="O67" s="12"/>
      <c r="P67" s="12"/>
      <c r="Q67" s="12"/>
      <c r="R67" s="12"/>
      <c r="S67" s="12"/>
      <c r="T67" s="12"/>
      <c r="U67" s="12"/>
      <c r="V67" s="12"/>
      <c r="W67" s="12"/>
      <c r="X67" s="12"/>
      <c r="Y67" s="12"/>
      <c r="Z67" s="12"/>
      <c r="AA67" s="12"/>
      <c r="AB67" s="12"/>
      <c r="AL67" s="101" t="b">
        <v>0</v>
      </c>
    </row>
    <row r="68" spans="1:38">
      <c r="A68" s="12"/>
      <c r="B68" s="12"/>
      <c r="C68" s="12"/>
      <c r="D68" s="12"/>
      <c r="E68" s="12"/>
      <c r="F68" s="12"/>
      <c r="G68" s="12"/>
      <c r="H68" s="12"/>
      <c r="I68" s="12"/>
      <c r="J68" s="12" t="str">
        <f>IFERROR(VLOOKUP('情報提供書 (がん)'!A40,聞き取りシートDB!A:E,5,FALSE),"(　　　　　　　　　　　　　　　　　　　　　　　　　　)")</f>
        <v>(　　　　　　　　　　　　　　　　　　　　　　　　　　)</v>
      </c>
      <c r="K68" s="12"/>
      <c r="L68" s="12"/>
      <c r="M68" s="12"/>
      <c r="N68" s="12"/>
      <c r="O68" s="12"/>
      <c r="P68" s="12"/>
      <c r="Q68" s="12"/>
      <c r="R68" s="12"/>
      <c r="S68" s="12"/>
      <c r="T68" s="12"/>
      <c r="U68" s="12"/>
      <c r="V68" s="12"/>
      <c r="W68" s="12"/>
      <c r="X68" s="12"/>
      <c r="Y68" s="12"/>
      <c r="Z68" s="12"/>
      <c r="AA68" s="12"/>
      <c r="AB68" s="12"/>
      <c r="AL68" s="101" t="b">
        <v>0</v>
      </c>
    </row>
    <row r="69" spans="1:38">
      <c r="B69" s="242" t="s">
        <v>64</v>
      </c>
      <c r="C69" s="242"/>
      <c r="D69" s="241"/>
      <c r="E69" s="241"/>
      <c r="F69" s="241"/>
      <c r="G69" s="241"/>
      <c r="H69" s="241"/>
      <c r="I69" s="241"/>
      <c r="J69" s="241"/>
      <c r="K69" s="241"/>
      <c r="L69" s="241"/>
      <c r="M69" s="241"/>
      <c r="N69" s="241"/>
      <c r="O69" s="241"/>
      <c r="P69" s="241"/>
      <c r="Q69" s="241"/>
      <c r="R69" s="241"/>
      <c r="S69" s="241"/>
      <c r="T69" s="241"/>
      <c r="U69" s="241"/>
      <c r="V69" s="241"/>
      <c r="W69" s="241"/>
      <c r="X69" s="241"/>
      <c r="Y69" s="241"/>
      <c r="Z69" s="241"/>
      <c r="AA69" s="241"/>
      <c r="AB69" s="241"/>
    </row>
    <row r="70" spans="1:38" ht="11.25" customHeight="1">
      <c r="A70" s="11"/>
      <c r="B70" s="11"/>
      <c r="C70" s="11"/>
      <c r="D70" s="12"/>
      <c r="E70" s="12"/>
      <c r="F70" s="12"/>
      <c r="G70" s="12"/>
      <c r="H70" s="12"/>
      <c r="I70" s="12"/>
      <c r="J70" s="13"/>
      <c r="K70" s="13"/>
      <c r="L70" s="13"/>
      <c r="M70" s="13"/>
      <c r="N70" s="13"/>
      <c r="O70" s="13"/>
      <c r="P70" s="13"/>
      <c r="Q70" s="13"/>
      <c r="R70" s="13"/>
      <c r="S70" s="13"/>
      <c r="T70" s="13"/>
      <c r="U70" s="13"/>
      <c r="V70" s="13"/>
      <c r="W70" s="13"/>
      <c r="X70" s="13"/>
      <c r="Y70" s="13"/>
      <c r="Z70" s="13"/>
      <c r="AA70" s="13"/>
      <c r="AB70" s="13"/>
    </row>
    <row r="71" spans="1:38">
      <c r="A71" s="4" t="str">
        <f>IFERROR(VLOOKUP('情報提供書 (がん)'!A41,聞き取りシートDB!A:B,2,FALSE),"◆(　　　　　　　　　　　　　　　　)")</f>
        <v>◆(　　　　　　　　　　　　　　　　)</v>
      </c>
      <c r="B71" s="4"/>
      <c r="C71" s="4"/>
      <c r="D71" s="4"/>
      <c r="E71" s="4"/>
      <c r="F71" s="4"/>
      <c r="G71" s="4"/>
      <c r="H71" s="4"/>
      <c r="I71" s="4"/>
      <c r="J71" s="4"/>
      <c r="K71" s="4"/>
      <c r="L71" s="4"/>
      <c r="M71" s="4"/>
      <c r="N71" s="4"/>
      <c r="O71" s="4"/>
      <c r="P71" s="4"/>
      <c r="Q71" s="4"/>
      <c r="R71" s="4"/>
      <c r="S71" s="4"/>
      <c r="T71" s="4"/>
      <c r="U71" s="4"/>
      <c r="V71" s="4"/>
      <c r="W71" s="4"/>
      <c r="X71" s="4"/>
      <c r="Y71" s="4"/>
      <c r="Z71" s="4"/>
      <c r="AA71" s="4"/>
      <c r="AB71" s="4"/>
    </row>
    <row r="72" spans="1:38">
      <c r="A72" s="12"/>
      <c r="B72" s="12"/>
      <c r="C72" s="12" t="s">
        <v>60</v>
      </c>
      <c r="D72" s="12"/>
      <c r="E72" s="12"/>
      <c r="F72" s="12" t="s">
        <v>53</v>
      </c>
      <c r="G72" s="12"/>
      <c r="H72" s="12"/>
      <c r="I72" s="12"/>
      <c r="J72" s="12" t="str">
        <f>IFERROR(VLOOKUP('情報提供書 (がん)'!A41,聞き取りシートDB!A:E,3,FALSE),"(　　　　　　　　　　　　　　　　　　　　　　　　　　)")</f>
        <v>(　　　　　　　　　　　　　　　　　　　　　　　　　　)</v>
      </c>
      <c r="K72" s="12"/>
      <c r="L72" s="12"/>
      <c r="M72" s="12"/>
      <c r="N72" s="12"/>
      <c r="O72" s="12"/>
      <c r="P72" s="12"/>
      <c r="Q72" s="12"/>
      <c r="R72" s="12"/>
      <c r="S72" s="12"/>
      <c r="T72" s="12"/>
      <c r="U72" s="12"/>
      <c r="V72" s="12"/>
      <c r="W72" s="12"/>
      <c r="X72" s="12"/>
      <c r="Y72" s="12"/>
      <c r="Z72" s="12"/>
      <c r="AA72" s="12"/>
      <c r="AB72" s="12"/>
      <c r="AG72" s="101" t="b">
        <v>0</v>
      </c>
      <c r="AI72" s="101" t="b">
        <v>0</v>
      </c>
      <c r="AL72" s="101" t="b">
        <v>0</v>
      </c>
    </row>
    <row r="73" spans="1:38">
      <c r="A73" s="12"/>
      <c r="B73" s="12"/>
      <c r="C73" s="12"/>
      <c r="D73" s="12"/>
      <c r="E73" s="12"/>
      <c r="F73" s="12"/>
      <c r="G73" s="12"/>
      <c r="H73" s="12"/>
      <c r="I73" s="12"/>
      <c r="J73" s="12" t="str">
        <f>IFERROR(VLOOKUP('情報提供書 (がん)'!A41,聞き取りシートDB!A:E,4,FALSE),"(　　　　　　　　　　　　　　　　　　　　　　　　　　)")</f>
        <v>(　　　　　　　　　　　　　　　　　　　　　　　　　　)</v>
      </c>
      <c r="K73" s="12"/>
      <c r="L73" s="12"/>
      <c r="M73" s="12"/>
      <c r="N73" s="12"/>
      <c r="O73" s="12"/>
      <c r="P73" s="12"/>
      <c r="Q73" s="12"/>
      <c r="R73" s="12"/>
      <c r="S73" s="12"/>
      <c r="T73" s="12"/>
      <c r="U73" s="12"/>
      <c r="V73" s="12"/>
      <c r="W73" s="12"/>
      <c r="X73" s="12"/>
      <c r="Y73" s="12"/>
      <c r="Z73" s="12"/>
      <c r="AA73" s="12"/>
      <c r="AB73" s="12"/>
      <c r="AL73" s="101" t="b">
        <v>0</v>
      </c>
    </row>
    <row r="74" spans="1:38">
      <c r="A74" s="12"/>
      <c r="B74" s="12"/>
      <c r="C74" s="12"/>
      <c r="D74" s="12"/>
      <c r="E74" s="12"/>
      <c r="F74" s="12"/>
      <c r="G74" s="12"/>
      <c r="H74" s="12"/>
      <c r="I74" s="12"/>
      <c r="J74" s="12" t="str">
        <f>IFERROR(VLOOKUP('情報提供書 (がん)'!A41,聞き取りシートDB!A:E,5,FALSE),"(　　　　　　　　　　　　　　　　　　　　　　　　　　)")</f>
        <v>(　　　　　　　　　　　　　　　　　　　　　　　　　　)</v>
      </c>
      <c r="K74" s="12"/>
      <c r="L74" s="12"/>
      <c r="M74" s="12"/>
      <c r="N74" s="12"/>
      <c r="O74" s="12"/>
      <c r="P74" s="12"/>
      <c r="Q74" s="12"/>
      <c r="R74" s="12"/>
      <c r="S74" s="12"/>
      <c r="T74" s="12"/>
      <c r="U74" s="12"/>
      <c r="V74" s="12"/>
      <c r="W74" s="12"/>
      <c r="X74" s="12"/>
      <c r="Y74" s="12"/>
      <c r="Z74" s="12"/>
      <c r="AA74" s="12"/>
      <c r="AB74" s="12"/>
      <c r="AL74" s="101" t="b">
        <v>0</v>
      </c>
    </row>
    <row r="75" spans="1:38">
      <c r="B75" s="240" t="s">
        <v>64</v>
      </c>
      <c r="C75" s="240"/>
      <c r="D75" s="241"/>
      <c r="E75" s="241"/>
      <c r="F75" s="241"/>
      <c r="G75" s="241"/>
      <c r="H75" s="241"/>
      <c r="I75" s="241"/>
      <c r="J75" s="241"/>
      <c r="K75" s="241"/>
      <c r="L75" s="241"/>
      <c r="M75" s="241"/>
      <c r="N75" s="241"/>
      <c r="O75" s="241"/>
      <c r="P75" s="241"/>
      <c r="Q75" s="241"/>
      <c r="R75" s="241"/>
      <c r="S75" s="241"/>
      <c r="T75" s="241"/>
      <c r="U75" s="241"/>
      <c r="V75" s="241"/>
      <c r="W75" s="241"/>
      <c r="X75" s="241"/>
      <c r="Y75" s="241"/>
      <c r="Z75" s="241"/>
      <c r="AA75" s="241"/>
      <c r="AB75" s="241"/>
    </row>
    <row r="76" spans="1:38" ht="11.25" customHeight="1">
      <c r="A76" s="11"/>
      <c r="B76" s="11"/>
      <c r="C76" s="11"/>
      <c r="D76" s="12"/>
      <c r="E76" s="12"/>
      <c r="F76" s="12"/>
      <c r="G76" s="12"/>
      <c r="H76" s="12"/>
      <c r="I76" s="12"/>
      <c r="J76" s="13"/>
      <c r="K76" s="13"/>
      <c r="L76" s="13"/>
      <c r="M76" s="13"/>
      <c r="N76" s="13"/>
      <c r="O76" s="13"/>
      <c r="P76" s="13"/>
      <c r="Q76" s="13"/>
      <c r="R76" s="13"/>
      <c r="S76" s="13"/>
      <c r="T76" s="13"/>
      <c r="U76" s="13"/>
      <c r="V76" s="13"/>
      <c r="W76" s="13"/>
      <c r="X76" s="13"/>
      <c r="Y76" s="13"/>
      <c r="Z76" s="13"/>
      <c r="AA76" s="13"/>
      <c r="AB76" s="13"/>
    </row>
    <row r="77" spans="1:38">
      <c r="A77" s="2" t="s">
        <v>77</v>
      </c>
      <c r="B77" s="2"/>
      <c r="C77" s="2"/>
      <c r="D77" s="2"/>
      <c r="E77" s="2"/>
      <c r="F77" s="2"/>
      <c r="G77" s="2"/>
      <c r="H77" s="2"/>
      <c r="I77" s="2"/>
      <c r="J77" s="2"/>
      <c r="K77" s="2"/>
      <c r="L77" s="2"/>
      <c r="M77" s="2"/>
      <c r="N77" s="2"/>
      <c r="O77" s="2"/>
      <c r="P77" s="2"/>
      <c r="Q77" s="2"/>
      <c r="R77" s="2"/>
      <c r="S77" s="2"/>
      <c r="T77" s="2"/>
      <c r="U77" s="2"/>
      <c r="V77" s="2"/>
      <c r="W77" s="2"/>
      <c r="X77" s="2"/>
      <c r="Y77" s="2"/>
      <c r="Z77" s="2"/>
      <c r="AA77" s="2"/>
      <c r="AB77" s="2"/>
    </row>
    <row r="78" spans="1:38">
      <c r="A78" s="243"/>
      <c r="B78" s="244"/>
      <c r="C78" s="244"/>
      <c r="D78" s="244"/>
      <c r="E78" s="244"/>
      <c r="F78" s="244"/>
      <c r="G78" s="244"/>
      <c r="H78" s="244"/>
      <c r="I78" s="244"/>
      <c r="J78" s="244"/>
      <c r="K78" s="244"/>
      <c r="L78" s="244"/>
      <c r="M78" s="244"/>
      <c r="N78" s="244"/>
      <c r="O78" s="244"/>
      <c r="P78" s="244"/>
      <c r="Q78" s="244"/>
      <c r="R78" s="244"/>
      <c r="S78" s="244"/>
      <c r="T78" s="244"/>
      <c r="U78" s="244"/>
      <c r="V78" s="244"/>
      <c r="W78" s="244"/>
      <c r="X78" s="244"/>
      <c r="Y78" s="244"/>
      <c r="Z78" s="244"/>
      <c r="AA78" s="244"/>
      <c r="AB78" s="245"/>
    </row>
    <row r="79" spans="1:38">
      <c r="A79" s="246"/>
      <c r="B79" s="247"/>
      <c r="C79" s="247"/>
      <c r="D79" s="247"/>
      <c r="E79" s="247"/>
      <c r="F79" s="247"/>
      <c r="G79" s="247"/>
      <c r="H79" s="247"/>
      <c r="I79" s="247"/>
      <c r="J79" s="247"/>
      <c r="K79" s="247"/>
      <c r="L79" s="247"/>
      <c r="M79" s="247"/>
      <c r="N79" s="247"/>
      <c r="O79" s="247"/>
      <c r="P79" s="247"/>
      <c r="Q79" s="247"/>
      <c r="R79" s="247"/>
      <c r="S79" s="247"/>
      <c r="T79" s="247"/>
      <c r="U79" s="247"/>
      <c r="V79" s="247"/>
      <c r="W79" s="247"/>
      <c r="X79" s="247"/>
      <c r="Y79" s="247"/>
      <c r="Z79" s="247"/>
      <c r="AA79" s="247"/>
      <c r="AB79" s="248"/>
    </row>
    <row r="80" spans="1:38">
      <c r="A80" s="249"/>
      <c r="B80" s="250"/>
      <c r="C80" s="250"/>
      <c r="D80" s="250"/>
      <c r="E80" s="250"/>
      <c r="F80" s="250"/>
      <c r="G80" s="250"/>
      <c r="H80" s="250"/>
      <c r="I80" s="250"/>
      <c r="J80" s="250"/>
      <c r="K80" s="250"/>
      <c r="L80" s="250"/>
      <c r="M80" s="250"/>
      <c r="N80" s="250"/>
      <c r="O80" s="250"/>
      <c r="P80" s="250"/>
      <c r="Q80" s="250"/>
      <c r="R80" s="250"/>
      <c r="S80" s="250"/>
      <c r="T80" s="250"/>
      <c r="U80" s="250"/>
      <c r="V80" s="250"/>
      <c r="W80" s="250"/>
      <c r="X80" s="250"/>
      <c r="Y80" s="250"/>
      <c r="Z80" s="250"/>
      <c r="AA80" s="250"/>
      <c r="AB80" s="251"/>
    </row>
    <row r="81" spans="1:28">
      <c r="A81" s="5" t="s">
        <v>78</v>
      </c>
      <c r="B81" s="5"/>
      <c r="C81" s="5"/>
      <c r="D81" s="5"/>
      <c r="E81" s="5"/>
      <c r="F81" s="5"/>
      <c r="G81" s="5"/>
      <c r="H81" s="5"/>
      <c r="I81" s="5"/>
      <c r="J81" s="5"/>
      <c r="K81" s="5"/>
      <c r="L81" s="5"/>
      <c r="M81" s="5"/>
      <c r="N81" s="5"/>
      <c r="O81" s="5"/>
      <c r="P81" s="5"/>
      <c r="Q81" s="5"/>
      <c r="R81" s="5"/>
      <c r="S81" s="5"/>
      <c r="T81" s="5"/>
      <c r="U81" s="5"/>
      <c r="V81" s="5"/>
      <c r="W81" s="5"/>
      <c r="X81" s="5"/>
      <c r="Y81" s="5"/>
      <c r="Z81" s="5"/>
      <c r="AA81" s="5"/>
      <c r="AB81" s="5"/>
    </row>
    <row r="82" spans="1:28">
      <c r="A82" s="243"/>
      <c r="B82" s="244"/>
      <c r="C82" s="244"/>
      <c r="D82" s="244"/>
      <c r="E82" s="244"/>
      <c r="F82" s="244"/>
      <c r="G82" s="244"/>
      <c r="H82" s="244"/>
      <c r="I82" s="244"/>
      <c r="J82" s="244"/>
      <c r="K82" s="244"/>
      <c r="L82" s="244"/>
      <c r="M82" s="244"/>
      <c r="N82" s="244"/>
      <c r="O82" s="244"/>
      <c r="P82" s="244"/>
      <c r="Q82" s="244"/>
      <c r="R82" s="244"/>
      <c r="S82" s="244"/>
      <c r="T82" s="244"/>
      <c r="U82" s="244"/>
      <c r="V82" s="244"/>
      <c r="W82" s="244"/>
      <c r="X82" s="244"/>
      <c r="Y82" s="244"/>
      <c r="Z82" s="244"/>
      <c r="AA82" s="244"/>
      <c r="AB82" s="245"/>
    </row>
    <row r="83" spans="1:28">
      <c r="A83" s="246"/>
      <c r="B83" s="247"/>
      <c r="C83" s="247"/>
      <c r="D83" s="247"/>
      <c r="E83" s="247"/>
      <c r="F83" s="247"/>
      <c r="G83" s="247"/>
      <c r="H83" s="247"/>
      <c r="I83" s="247"/>
      <c r="J83" s="247"/>
      <c r="K83" s="247"/>
      <c r="L83" s="247"/>
      <c r="M83" s="247"/>
      <c r="N83" s="247"/>
      <c r="O83" s="247"/>
      <c r="P83" s="247"/>
      <c r="Q83" s="247"/>
      <c r="R83" s="247"/>
      <c r="S83" s="247"/>
      <c r="T83" s="247"/>
      <c r="U83" s="247"/>
      <c r="V83" s="247"/>
      <c r="W83" s="247"/>
      <c r="X83" s="247"/>
      <c r="Y83" s="247"/>
      <c r="Z83" s="247"/>
      <c r="AA83" s="247"/>
      <c r="AB83" s="248"/>
    </row>
    <row r="84" spans="1:28">
      <c r="A84" s="249"/>
      <c r="B84" s="250"/>
      <c r="C84" s="250"/>
      <c r="D84" s="250"/>
      <c r="E84" s="250"/>
      <c r="F84" s="250"/>
      <c r="G84" s="250"/>
      <c r="H84" s="250"/>
      <c r="I84" s="250"/>
      <c r="J84" s="250"/>
      <c r="K84" s="250"/>
      <c r="L84" s="250"/>
      <c r="M84" s="250"/>
      <c r="N84" s="250"/>
      <c r="O84" s="250"/>
      <c r="P84" s="250"/>
      <c r="Q84" s="250"/>
      <c r="R84" s="250"/>
      <c r="S84" s="250"/>
      <c r="T84" s="250"/>
      <c r="U84" s="250"/>
      <c r="V84" s="250"/>
      <c r="W84" s="250"/>
      <c r="X84" s="250"/>
      <c r="Y84" s="250"/>
      <c r="Z84" s="250"/>
      <c r="AA84" s="250"/>
      <c r="AB84" s="251"/>
    </row>
  </sheetData>
  <sheetProtection sheet="1" objects="1" scenarios="1" selectLockedCells="1"/>
  <mergeCells count="35">
    <mergeCell ref="B15:C15"/>
    <mergeCell ref="D15:AB15"/>
    <mergeCell ref="L1:N1"/>
    <mergeCell ref="A2:D2"/>
    <mergeCell ref="K2:L2"/>
    <mergeCell ref="A3:C3"/>
    <mergeCell ref="A1:B1"/>
    <mergeCell ref="C1:K1"/>
    <mergeCell ref="B9:C9"/>
    <mergeCell ref="D9:AB9"/>
    <mergeCell ref="J3:AB3"/>
    <mergeCell ref="W1:AA1"/>
    <mergeCell ref="W2:AA2"/>
    <mergeCell ref="B39:C39"/>
    <mergeCell ref="D39:AB39"/>
    <mergeCell ref="A78:AB80"/>
    <mergeCell ref="A82:AB84"/>
    <mergeCell ref="B21:C21"/>
    <mergeCell ref="D21:AB21"/>
    <mergeCell ref="B27:C27"/>
    <mergeCell ref="D27:AB27"/>
    <mergeCell ref="B33:C33"/>
    <mergeCell ref="D33:AB33"/>
    <mergeCell ref="B45:C45"/>
    <mergeCell ref="D45:AB45"/>
    <mergeCell ref="B51:C51"/>
    <mergeCell ref="D51:AB51"/>
    <mergeCell ref="B57:C57"/>
    <mergeCell ref="D57:AB57"/>
    <mergeCell ref="B63:C63"/>
    <mergeCell ref="D63:AB63"/>
    <mergeCell ref="B69:C69"/>
    <mergeCell ref="D69:AB69"/>
    <mergeCell ref="B75:C75"/>
    <mergeCell ref="D75:AB75"/>
  </mergeCells>
  <phoneticPr fontId="1"/>
  <conditionalFormatting sqref="W1:AA1">
    <cfRule type="expression" dxfId="26" priority="19">
      <formula>AND($AP$1=TRUE,$W$1="")</formula>
    </cfRule>
  </conditionalFormatting>
  <conditionalFormatting sqref="W2:AA2">
    <cfRule type="expression" dxfId="25" priority="18">
      <formula>AND($AP$2=TRUE,$W$2="")</formula>
    </cfRule>
  </conditionalFormatting>
  <pageMargins left="0.70866141732283472" right="0.70866141732283472" top="0.74803149606299213" bottom="0.74803149606299213" header="0.31496062992125984" footer="0.31496062992125984"/>
  <pageSetup paperSize="9" scale="95" fitToHeight="0" orientation="portrait" r:id="rId1"/>
  <headerFooter>
    <oddHeader>&amp;C&amp;"-,太字"&amp;14副作用聞き取りシート</oddHeader>
  </headerFooter>
  <rowBreaks count="1" manualBreakCount="1">
    <brk id="40" max="27" man="1"/>
  </rowBreaks>
  <colBreaks count="1" manualBreakCount="1">
    <brk id="2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14</xdr:col>
                    <xdr:colOff>28575</xdr:colOff>
                    <xdr:row>0</xdr:row>
                    <xdr:rowOff>104775</xdr:rowOff>
                  </from>
                  <to>
                    <xdr:col>16</xdr:col>
                    <xdr:colOff>104775</xdr:colOff>
                    <xdr:row>0</xdr:row>
                    <xdr:rowOff>342900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17</xdr:col>
                    <xdr:colOff>9525</xdr:colOff>
                    <xdr:row>0</xdr:row>
                    <xdr:rowOff>104775</xdr:rowOff>
                  </from>
                  <to>
                    <xdr:col>19</xdr:col>
                    <xdr:colOff>85725</xdr:colOff>
                    <xdr:row>0</xdr:row>
                    <xdr:rowOff>342900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20</xdr:col>
                    <xdr:colOff>9525</xdr:colOff>
                    <xdr:row>0</xdr:row>
                    <xdr:rowOff>95250</xdr:rowOff>
                  </from>
                  <to>
                    <xdr:col>22</xdr:col>
                    <xdr:colOff>85725</xdr:colOff>
                    <xdr:row>0</xdr:row>
                    <xdr:rowOff>333375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12</xdr:col>
                    <xdr:colOff>9525</xdr:colOff>
                    <xdr:row>1</xdr:row>
                    <xdr:rowOff>0</xdr:rowOff>
                  </from>
                  <to>
                    <xdr:col>14</xdr:col>
                    <xdr:colOff>85725</xdr:colOff>
                    <xdr:row>2</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17</xdr:col>
                    <xdr:colOff>9525</xdr:colOff>
                    <xdr:row>1</xdr:row>
                    <xdr:rowOff>0</xdr:rowOff>
                  </from>
                  <to>
                    <xdr:col>19</xdr:col>
                    <xdr:colOff>85725</xdr:colOff>
                    <xdr:row>2</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20</xdr:col>
                    <xdr:colOff>9525</xdr:colOff>
                    <xdr:row>1</xdr:row>
                    <xdr:rowOff>0</xdr:rowOff>
                  </from>
                  <to>
                    <xdr:col>22</xdr:col>
                    <xdr:colOff>85725</xdr:colOff>
                    <xdr:row>2</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xdr:col>
                    <xdr:colOff>19050</xdr:colOff>
                    <xdr:row>2</xdr:row>
                    <xdr:rowOff>104775</xdr:rowOff>
                  </from>
                  <to>
                    <xdr:col>4</xdr:col>
                    <xdr:colOff>323850</xdr:colOff>
                    <xdr:row>2</xdr:row>
                    <xdr:rowOff>342900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6</xdr:col>
                    <xdr:colOff>19050</xdr:colOff>
                    <xdr:row>2</xdr:row>
                    <xdr:rowOff>104775</xdr:rowOff>
                  </from>
                  <to>
                    <xdr:col>8</xdr:col>
                    <xdr:colOff>123825</xdr:colOff>
                    <xdr:row>2</xdr:row>
                    <xdr:rowOff>342900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xdr:col>
                    <xdr:colOff>9525</xdr:colOff>
                    <xdr:row>5</xdr:row>
                    <xdr:rowOff>0</xdr:rowOff>
                  </from>
                  <to>
                    <xdr:col>3</xdr:col>
                    <xdr:colOff>85725</xdr:colOff>
                    <xdr:row>6</xdr:row>
                    <xdr:rowOff>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4</xdr:col>
                    <xdr:colOff>19050</xdr:colOff>
                    <xdr:row>5</xdr:row>
                    <xdr:rowOff>0</xdr:rowOff>
                  </from>
                  <to>
                    <xdr:col>6</xdr:col>
                    <xdr:colOff>38100</xdr:colOff>
                    <xdr:row>6</xdr:row>
                    <xdr:rowOff>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8</xdr:col>
                    <xdr:colOff>9525</xdr:colOff>
                    <xdr:row>5</xdr:row>
                    <xdr:rowOff>0</xdr:rowOff>
                  </from>
                  <to>
                    <xdr:col>10</xdr:col>
                    <xdr:colOff>114300</xdr:colOff>
                    <xdr:row>6</xdr:row>
                    <xdr:rowOff>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8</xdr:col>
                    <xdr:colOff>9525</xdr:colOff>
                    <xdr:row>6</xdr:row>
                    <xdr:rowOff>0</xdr:rowOff>
                  </from>
                  <to>
                    <xdr:col>10</xdr:col>
                    <xdr:colOff>114300</xdr:colOff>
                    <xdr:row>7</xdr:row>
                    <xdr:rowOff>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8</xdr:col>
                    <xdr:colOff>9525</xdr:colOff>
                    <xdr:row>7</xdr:row>
                    <xdr:rowOff>0</xdr:rowOff>
                  </from>
                  <to>
                    <xdr:col>10</xdr:col>
                    <xdr:colOff>114300</xdr:colOff>
                    <xdr:row>8</xdr:row>
                    <xdr:rowOff>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20</xdr:col>
                    <xdr:colOff>9525</xdr:colOff>
                    <xdr:row>1</xdr:row>
                    <xdr:rowOff>0</xdr:rowOff>
                  </from>
                  <to>
                    <xdr:col>22</xdr:col>
                    <xdr:colOff>85725</xdr:colOff>
                    <xdr:row>2</xdr:row>
                    <xdr:rowOff>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1</xdr:col>
                    <xdr:colOff>9525</xdr:colOff>
                    <xdr:row>11</xdr:row>
                    <xdr:rowOff>0</xdr:rowOff>
                  </from>
                  <to>
                    <xdr:col>3</xdr:col>
                    <xdr:colOff>85725</xdr:colOff>
                    <xdr:row>12</xdr:row>
                    <xdr:rowOff>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4</xdr:col>
                    <xdr:colOff>19050</xdr:colOff>
                    <xdr:row>11</xdr:row>
                    <xdr:rowOff>0</xdr:rowOff>
                  </from>
                  <to>
                    <xdr:col>6</xdr:col>
                    <xdr:colOff>38100</xdr:colOff>
                    <xdr:row>12</xdr:row>
                    <xdr:rowOff>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8</xdr:col>
                    <xdr:colOff>9525</xdr:colOff>
                    <xdr:row>11</xdr:row>
                    <xdr:rowOff>0</xdr:rowOff>
                  </from>
                  <to>
                    <xdr:col>10</xdr:col>
                    <xdr:colOff>114300</xdr:colOff>
                    <xdr:row>12</xdr:row>
                    <xdr:rowOff>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8</xdr:col>
                    <xdr:colOff>9525</xdr:colOff>
                    <xdr:row>12</xdr:row>
                    <xdr:rowOff>0</xdr:rowOff>
                  </from>
                  <to>
                    <xdr:col>10</xdr:col>
                    <xdr:colOff>114300</xdr:colOff>
                    <xdr:row>13</xdr:row>
                    <xdr:rowOff>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8</xdr:col>
                    <xdr:colOff>9525</xdr:colOff>
                    <xdr:row>13</xdr:row>
                    <xdr:rowOff>0</xdr:rowOff>
                  </from>
                  <to>
                    <xdr:col>10</xdr:col>
                    <xdr:colOff>114300</xdr:colOff>
                    <xdr:row>14</xdr:row>
                    <xdr:rowOff>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1</xdr:col>
                    <xdr:colOff>9525</xdr:colOff>
                    <xdr:row>17</xdr:row>
                    <xdr:rowOff>0</xdr:rowOff>
                  </from>
                  <to>
                    <xdr:col>3</xdr:col>
                    <xdr:colOff>85725</xdr:colOff>
                    <xdr:row>18</xdr:row>
                    <xdr:rowOff>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4</xdr:col>
                    <xdr:colOff>19050</xdr:colOff>
                    <xdr:row>17</xdr:row>
                    <xdr:rowOff>0</xdr:rowOff>
                  </from>
                  <to>
                    <xdr:col>6</xdr:col>
                    <xdr:colOff>38100</xdr:colOff>
                    <xdr:row>18</xdr:row>
                    <xdr:rowOff>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8</xdr:col>
                    <xdr:colOff>9525</xdr:colOff>
                    <xdr:row>17</xdr:row>
                    <xdr:rowOff>0</xdr:rowOff>
                  </from>
                  <to>
                    <xdr:col>10</xdr:col>
                    <xdr:colOff>114300</xdr:colOff>
                    <xdr:row>18</xdr:row>
                    <xdr:rowOff>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8</xdr:col>
                    <xdr:colOff>9525</xdr:colOff>
                    <xdr:row>17</xdr:row>
                    <xdr:rowOff>228600</xdr:rowOff>
                  </from>
                  <to>
                    <xdr:col>10</xdr:col>
                    <xdr:colOff>114300</xdr:colOff>
                    <xdr:row>18</xdr:row>
                    <xdr:rowOff>228600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8</xdr:col>
                    <xdr:colOff>9525</xdr:colOff>
                    <xdr:row>18</xdr:row>
                    <xdr:rowOff>228600</xdr:rowOff>
                  </from>
                  <to>
                    <xdr:col>10</xdr:col>
                    <xdr:colOff>114300</xdr:colOff>
                    <xdr:row>19</xdr:row>
                    <xdr:rowOff>228600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1</xdr:col>
                    <xdr:colOff>9525</xdr:colOff>
                    <xdr:row>23</xdr:row>
                    <xdr:rowOff>0</xdr:rowOff>
                  </from>
                  <to>
                    <xdr:col>3</xdr:col>
                    <xdr:colOff>85725</xdr:colOff>
                    <xdr:row>24</xdr:row>
                    <xdr:rowOff>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4</xdr:col>
                    <xdr:colOff>0</xdr:colOff>
                    <xdr:row>23</xdr:row>
                    <xdr:rowOff>0</xdr:rowOff>
                  </from>
                  <to>
                    <xdr:col>6</xdr:col>
                    <xdr:colOff>19050</xdr:colOff>
                    <xdr:row>24</xdr:row>
                    <xdr:rowOff>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8</xdr:col>
                    <xdr:colOff>19050</xdr:colOff>
                    <xdr:row>23</xdr:row>
                    <xdr:rowOff>0</xdr:rowOff>
                  </from>
                  <to>
                    <xdr:col>10</xdr:col>
                    <xdr:colOff>123825</xdr:colOff>
                    <xdr:row>24</xdr:row>
                    <xdr:rowOff>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8</xdr:col>
                    <xdr:colOff>19050</xdr:colOff>
                    <xdr:row>24</xdr:row>
                    <xdr:rowOff>0</xdr:rowOff>
                  </from>
                  <to>
                    <xdr:col>10</xdr:col>
                    <xdr:colOff>123825</xdr:colOff>
                    <xdr:row>25</xdr:row>
                    <xdr:rowOff>0</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8</xdr:col>
                    <xdr:colOff>19050</xdr:colOff>
                    <xdr:row>24</xdr:row>
                    <xdr:rowOff>228600</xdr:rowOff>
                  </from>
                  <to>
                    <xdr:col>10</xdr:col>
                    <xdr:colOff>123825</xdr:colOff>
                    <xdr:row>25</xdr:row>
                    <xdr:rowOff>228600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1</xdr:col>
                    <xdr:colOff>9525</xdr:colOff>
                    <xdr:row>29</xdr:row>
                    <xdr:rowOff>0</xdr:rowOff>
                  </from>
                  <to>
                    <xdr:col>3</xdr:col>
                    <xdr:colOff>85725</xdr:colOff>
                    <xdr:row>30</xdr:row>
                    <xdr:rowOff>0</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4</xdr:col>
                    <xdr:colOff>9525</xdr:colOff>
                    <xdr:row>29</xdr:row>
                    <xdr:rowOff>0</xdr:rowOff>
                  </from>
                  <to>
                    <xdr:col>6</xdr:col>
                    <xdr:colOff>28575</xdr:colOff>
                    <xdr:row>30</xdr:row>
                    <xdr:rowOff>0</xdr:rowOff>
                  </to>
                </anchor>
              </controlPr>
            </control>
          </mc:Choice>
        </mc:AlternateContent>
        <mc:AlternateContent xmlns:mc="http://schemas.openxmlformats.org/markup-compatibility/2006">
          <mc:Choice Requires="x14">
            <control shapeId="17440" r:id="rId35" name="Check Box 32">
              <controlPr defaultSize="0" autoFill="0" autoLine="0" autoPict="0">
                <anchor moveWithCells="1">
                  <from>
                    <xdr:col>8</xdr:col>
                    <xdr:colOff>19050</xdr:colOff>
                    <xdr:row>29</xdr:row>
                    <xdr:rowOff>0</xdr:rowOff>
                  </from>
                  <to>
                    <xdr:col>10</xdr:col>
                    <xdr:colOff>123825</xdr:colOff>
                    <xdr:row>30</xdr:row>
                    <xdr:rowOff>0</xdr:rowOff>
                  </to>
                </anchor>
              </controlPr>
            </control>
          </mc:Choice>
        </mc:AlternateContent>
        <mc:AlternateContent xmlns:mc="http://schemas.openxmlformats.org/markup-compatibility/2006">
          <mc:Choice Requires="x14">
            <control shapeId="17441" r:id="rId36" name="Check Box 33">
              <controlPr defaultSize="0" autoFill="0" autoLine="0" autoPict="0">
                <anchor moveWithCells="1">
                  <from>
                    <xdr:col>8</xdr:col>
                    <xdr:colOff>19050</xdr:colOff>
                    <xdr:row>30</xdr:row>
                    <xdr:rowOff>0</xdr:rowOff>
                  </from>
                  <to>
                    <xdr:col>10</xdr:col>
                    <xdr:colOff>123825</xdr:colOff>
                    <xdr:row>31</xdr:row>
                    <xdr:rowOff>0</xdr:rowOff>
                  </to>
                </anchor>
              </controlPr>
            </control>
          </mc:Choice>
        </mc:AlternateContent>
        <mc:AlternateContent xmlns:mc="http://schemas.openxmlformats.org/markup-compatibility/2006">
          <mc:Choice Requires="x14">
            <control shapeId="17442" r:id="rId37" name="Check Box 34">
              <controlPr defaultSize="0" autoFill="0" autoLine="0" autoPict="0">
                <anchor moveWithCells="1">
                  <from>
                    <xdr:col>8</xdr:col>
                    <xdr:colOff>19050</xdr:colOff>
                    <xdr:row>30</xdr:row>
                    <xdr:rowOff>228600</xdr:rowOff>
                  </from>
                  <to>
                    <xdr:col>10</xdr:col>
                    <xdr:colOff>123825</xdr:colOff>
                    <xdr:row>31</xdr:row>
                    <xdr:rowOff>228600</xdr:rowOff>
                  </to>
                </anchor>
              </controlPr>
            </control>
          </mc:Choice>
        </mc:AlternateContent>
        <mc:AlternateContent xmlns:mc="http://schemas.openxmlformats.org/markup-compatibility/2006">
          <mc:Choice Requires="x14">
            <control shapeId="17443" r:id="rId38" name="Check Box 35">
              <controlPr defaultSize="0" autoFill="0" autoLine="0" autoPict="0">
                <anchor moveWithCells="1">
                  <from>
                    <xdr:col>1</xdr:col>
                    <xdr:colOff>19050</xdr:colOff>
                    <xdr:row>35</xdr:row>
                    <xdr:rowOff>0</xdr:rowOff>
                  </from>
                  <to>
                    <xdr:col>3</xdr:col>
                    <xdr:colOff>95250</xdr:colOff>
                    <xdr:row>36</xdr:row>
                    <xdr:rowOff>0</xdr:rowOff>
                  </to>
                </anchor>
              </controlPr>
            </control>
          </mc:Choice>
        </mc:AlternateContent>
        <mc:AlternateContent xmlns:mc="http://schemas.openxmlformats.org/markup-compatibility/2006">
          <mc:Choice Requires="x14">
            <control shapeId="17444" r:id="rId39" name="Check Box 36">
              <controlPr defaultSize="0" autoFill="0" autoLine="0" autoPict="0">
                <anchor moveWithCells="1">
                  <from>
                    <xdr:col>4</xdr:col>
                    <xdr:colOff>9525</xdr:colOff>
                    <xdr:row>35</xdr:row>
                    <xdr:rowOff>0</xdr:rowOff>
                  </from>
                  <to>
                    <xdr:col>6</xdr:col>
                    <xdr:colOff>28575</xdr:colOff>
                    <xdr:row>36</xdr:row>
                    <xdr:rowOff>0</xdr:rowOff>
                  </to>
                </anchor>
              </controlPr>
            </control>
          </mc:Choice>
        </mc:AlternateContent>
        <mc:AlternateContent xmlns:mc="http://schemas.openxmlformats.org/markup-compatibility/2006">
          <mc:Choice Requires="x14">
            <control shapeId="17445" r:id="rId40" name="Check Box 37">
              <controlPr defaultSize="0" autoFill="0" autoLine="0" autoPict="0">
                <anchor moveWithCells="1">
                  <from>
                    <xdr:col>8</xdr:col>
                    <xdr:colOff>9525</xdr:colOff>
                    <xdr:row>35</xdr:row>
                    <xdr:rowOff>0</xdr:rowOff>
                  </from>
                  <to>
                    <xdr:col>10</xdr:col>
                    <xdr:colOff>114300</xdr:colOff>
                    <xdr:row>36</xdr:row>
                    <xdr:rowOff>0</xdr:rowOff>
                  </to>
                </anchor>
              </controlPr>
            </control>
          </mc:Choice>
        </mc:AlternateContent>
        <mc:AlternateContent xmlns:mc="http://schemas.openxmlformats.org/markup-compatibility/2006">
          <mc:Choice Requires="x14">
            <control shapeId="17446" r:id="rId41" name="Check Box 38">
              <controlPr defaultSize="0" autoFill="0" autoLine="0" autoPict="0">
                <anchor moveWithCells="1">
                  <from>
                    <xdr:col>8</xdr:col>
                    <xdr:colOff>9525</xdr:colOff>
                    <xdr:row>36</xdr:row>
                    <xdr:rowOff>0</xdr:rowOff>
                  </from>
                  <to>
                    <xdr:col>10</xdr:col>
                    <xdr:colOff>114300</xdr:colOff>
                    <xdr:row>37</xdr:row>
                    <xdr:rowOff>0</xdr:rowOff>
                  </to>
                </anchor>
              </controlPr>
            </control>
          </mc:Choice>
        </mc:AlternateContent>
        <mc:AlternateContent xmlns:mc="http://schemas.openxmlformats.org/markup-compatibility/2006">
          <mc:Choice Requires="x14">
            <control shapeId="17447" r:id="rId42" name="Check Box 39">
              <controlPr defaultSize="0" autoFill="0" autoLine="0" autoPict="0">
                <anchor moveWithCells="1">
                  <from>
                    <xdr:col>8</xdr:col>
                    <xdr:colOff>9525</xdr:colOff>
                    <xdr:row>36</xdr:row>
                    <xdr:rowOff>228600</xdr:rowOff>
                  </from>
                  <to>
                    <xdr:col>10</xdr:col>
                    <xdr:colOff>114300</xdr:colOff>
                    <xdr:row>37</xdr:row>
                    <xdr:rowOff>228600</xdr:rowOff>
                  </to>
                </anchor>
              </controlPr>
            </control>
          </mc:Choice>
        </mc:AlternateContent>
        <mc:AlternateContent xmlns:mc="http://schemas.openxmlformats.org/markup-compatibility/2006">
          <mc:Choice Requires="x14">
            <control shapeId="17448" r:id="rId43" name="Check Box 40">
              <controlPr defaultSize="0" autoFill="0" autoLine="0" autoPict="0">
                <anchor moveWithCells="1">
                  <from>
                    <xdr:col>1</xdr:col>
                    <xdr:colOff>9525</xdr:colOff>
                    <xdr:row>41</xdr:row>
                    <xdr:rowOff>0</xdr:rowOff>
                  </from>
                  <to>
                    <xdr:col>3</xdr:col>
                    <xdr:colOff>85725</xdr:colOff>
                    <xdr:row>42</xdr:row>
                    <xdr:rowOff>0</xdr:rowOff>
                  </to>
                </anchor>
              </controlPr>
            </control>
          </mc:Choice>
        </mc:AlternateContent>
        <mc:AlternateContent xmlns:mc="http://schemas.openxmlformats.org/markup-compatibility/2006">
          <mc:Choice Requires="x14">
            <control shapeId="17449" r:id="rId44" name="Check Box 41">
              <controlPr defaultSize="0" autoFill="0" autoLine="0" autoPict="0">
                <anchor moveWithCells="1">
                  <from>
                    <xdr:col>4</xdr:col>
                    <xdr:colOff>19050</xdr:colOff>
                    <xdr:row>41</xdr:row>
                    <xdr:rowOff>0</xdr:rowOff>
                  </from>
                  <to>
                    <xdr:col>6</xdr:col>
                    <xdr:colOff>38100</xdr:colOff>
                    <xdr:row>42</xdr:row>
                    <xdr:rowOff>0</xdr:rowOff>
                  </to>
                </anchor>
              </controlPr>
            </control>
          </mc:Choice>
        </mc:AlternateContent>
        <mc:AlternateContent xmlns:mc="http://schemas.openxmlformats.org/markup-compatibility/2006">
          <mc:Choice Requires="x14">
            <control shapeId="17450" r:id="rId45" name="Check Box 42">
              <controlPr defaultSize="0" autoFill="0" autoLine="0" autoPict="0">
                <anchor moveWithCells="1">
                  <from>
                    <xdr:col>8</xdr:col>
                    <xdr:colOff>9525</xdr:colOff>
                    <xdr:row>41</xdr:row>
                    <xdr:rowOff>0</xdr:rowOff>
                  </from>
                  <to>
                    <xdr:col>10</xdr:col>
                    <xdr:colOff>114300</xdr:colOff>
                    <xdr:row>42</xdr:row>
                    <xdr:rowOff>0</xdr:rowOff>
                  </to>
                </anchor>
              </controlPr>
            </control>
          </mc:Choice>
        </mc:AlternateContent>
        <mc:AlternateContent xmlns:mc="http://schemas.openxmlformats.org/markup-compatibility/2006">
          <mc:Choice Requires="x14">
            <control shapeId="17451" r:id="rId46" name="Check Box 43">
              <controlPr defaultSize="0" autoFill="0" autoLine="0" autoPict="0">
                <anchor moveWithCells="1">
                  <from>
                    <xdr:col>8</xdr:col>
                    <xdr:colOff>9525</xdr:colOff>
                    <xdr:row>42</xdr:row>
                    <xdr:rowOff>0</xdr:rowOff>
                  </from>
                  <to>
                    <xdr:col>10</xdr:col>
                    <xdr:colOff>114300</xdr:colOff>
                    <xdr:row>43</xdr:row>
                    <xdr:rowOff>0</xdr:rowOff>
                  </to>
                </anchor>
              </controlPr>
            </control>
          </mc:Choice>
        </mc:AlternateContent>
        <mc:AlternateContent xmlns:mc="http://schemas.openxmlformats.org/markup-compatibility/2006">
          <mc:Choice Requires="x14">
            <control shapeId="17452" r:id="rId47" name="Check Box 44">
              <controlPr defaultSize="0" autoFill="0" autoLine="0" autoPict="0">
                <anchor moveWithCells="1">
                  <from>
                    <xdr:col>8</xdr:col>
                    <xdr:colOff>9525</xdr:colOff>
                    <xdr:row>43</xdr:row>
                    <xdr:rowOff>0</xdr:rowOff>
                  </from>
                  <to>
                    <xdr:col>10</xdr:col>
                    <xdr:colOff>114300</xdr:colOff>
                    <xdr:row>44</xdr:row>
                    <xdr:rowOff>0</xdr:rowOff>
                  </to>
                </anchor>
              </controlPr>
            </control>
          </mc:Choice>
        </mc:AlternateContent>
        <mc:AlternateContent xmlns:mc="http://schemas.openxmlformats.org/markup-compatibility/2006">
          <mc:Choice Requires="x14">
            <control shapeId="17453" r:id="rId48" name="Check Box 45">
              <controlPr defaultSize="0" autoFill="0" autoLine="0" autoPict="0">
                <anchor moveWithCells="1">
                  <from>
                    <xdr:col>1</xdr:col>
                    <xdr:colOff>9525</xdr:colOff>
                    <xdr:row>47</xdr:row>
                    <xdr:rowOff>0</xdr:rowOff>
                  </from>
                  <to>
                    <xdr:col>3</xdr:col>
                    <xdr:colOff>85725</xdr:colOff>
                    <xdr:row>48</xdr:row>
                    <xdr:rowOff>0</xdr:rowOff>
                  </to>
                </anchor>
              </controlPr>
            </control>
          </mc:Choice>
        </mc:AlternateContent>
        <mc:AlternateContent xmlns:mc="http://schemas.openxmlformats.org/markup-compatibility/2006">
          <mc:Choice Requires="x14">
            <control shapeId="17454" r:id="rId49" name="Check Box 46">
              <controlPr defaultSize="0" autoFill="0" autoLine="0" autoPict="0">
                <anchor moveWithCells="1">
                  <from>
                    <xdr:col>4</xdr:col>
                    <xdr:colOff>19050</xdr:colOff>
                    <xdr:row>47</xdr:row>
                    <xdr:rowOff>0</xdr:rowOff>
                  </from>
                  <to>
                    <xdr:col>6</xdr:col>
                    <xdr:colOff>38100</xdr:colOff>
                    <xdr:row>48</xdr:row>
                    <xdr:rowOff>0</xdr:rowOff>
                  </to>
                </anchor>
              </controlPr>
            </control>
          </mc:Choice>
        </mc:AlternateContent>
        <mc:AlternateContent xmlns:mc="http://schemas.openxmlformats.org/markup-compatibility/2006">
          <mc:Choice Requires="x14">
            <control shapeId="17455" r:id="rId50" name="Check Box 47">
              <controlPr defaultSize="0" autoFill="0" autoLine="0" autoPict="0">
                <anchor moveWithCells="1">
                  <from>
                    <xdr:col>8</xdr:col>
                    <xdr:colOff>9525</xdr:colOff>
                    <xdr:row>47</xdr:row>
                    <xdr:rowOff>0</xdr:rowOff>
                  </from>
                  <to>
                    <xdr:col>10</xdr:col>
                    <xdr:colOff>114300</xdr:colOff>
                    <xdr:row>48</xdr:row>
                    <xdr:rowOff>0</xdr:rowOff>
                  </to>
                </anchor>
              </controlPr>
            </control>
          </mc:Choice>
        </mc:AlternateContent>
        <mc:AlternateContent xmlns:mc="http://schemas.openxmlformats.org/markup-compatibility/2006">
          <mc:Choice Requires="x14">
            <control shapeId="17456" r:id="rId51" name="Check Box 48">
              <controlPr defaultSize="0" autoFill="0" autoLine="0" autoPict="0">
                <anchor moveWithCells="1">
                  <from>
                    <xdr:col>8</xdr:col>
                    <xdr:colOff>9525</xdr:colOff>
                    <xdr:row>48</xdr:row>
                    <xdr:rowOff>0</xdr:rowOff>
                  </from>
                  <to>
                    <xdr:col>10</xdr:col>
                    <xdr:colOff>114300</xdr:colOff>
                    <xdr:row>49</xdr:row>
                    <xdr:rowOff>0</xdr:rowOff>
                  </to>
                </anchor>
              </controlPr>
            </control>
          </mc:Choice>
        </mc:AlternateContent>
        <mc:AlternateContent xmlns:mc="http://schemas.openxmlformats.org/markup-compatibility/2006">
          <mc:Choice Requires="x14">
            <control shapeId="17457" r:id="rId52" name="Check Box 49">
              <controlPr defaultSize="0" autoFill="0" autoLine="0" autoPict="0">
                <anchor moveWithCells="1">
                  <from>
                    <xdr:col>8</xdr:col>
                    <xdr:colOff>9525</xdr:colOff>
                    <xdr:row>49</xdr:row>
                    <xdr:rowOff>0</xdr:rowOff>
                  </from>
                  <to>
                    <xdr:col>10</xdr:col>
                    <xdr:colOff>114300</xdr:colOff>
                    <xdr:row>50</xdr:row>
                    <xdr:rowOff>0</xdr:rowOff>
                  </to>
                </anchor>
              </controlPr>
            </control>
          </mc:Choice>
        </mc:AlternateContent>
        <mc:AlternateContent xmlns:mc="http://schemas.openxmlformats.org/markup-compatibility/2006">
          <mc:Choice Requires="x14">
            <control shapeId="17458" r:id="rId53" name="Check Box 50">
              <controlPr defaultSize="0" autoFill="0" autoLine="0" autoPict="0">
                <anchor moveWithCells="1">
                  <from>
                    <xdr:col>1</xdr:col>
                    <xdr:colOff>9525</xdr:colOff>
                    <xdr:row>53</xdr:row>
                    <xdr:rowOff>0</xdr:rowOff>
                  </from>
                  <to>
                    <xdr:col>3</xdr:col>
                    <xdr:colOff>85725</xdr:colOff>
                    <xdr:row>54</xdr:row>
                    <xdr:rowOff>0</xdr:rowOff>
                  </to>
                </anchor>
              </controlPr>
            </control>
          </mc:Choice>
        </mc:AlternateContent>
        <mc:AlternateContent xmlns:mc="http://schemas.openxmlformats.org/markup-compatibility/2006">
          <mc:Choice Requires="x14">
            <control shapeId="17459" r:id="rId54" name="Check Box 51">
              <controlPr defaultSize="0" autoFill="0" autoLine="0" autoPict="0">
                <anchor moveWithCells="1">
                  <from>
                    <xdr:col>4</xdr:col>
                    <xdr:colOff>19050</xdr:colOff>
                    <xdr:row>53</xdr:row>
                    <xdr:rowOff>0</xdr:rowOff>
                  </from>
                  <to>
                    <xdr:col>6</xdr:col>
                    <xdr:colOff>38100</xdr:colOff>
                    <xdr:row>54</xdr:row>
                    <xdr:rowOff>0</xdr:rowOff>
                  </to>
                </anchor>
              </controlPr>
            </control>
          </mc:Choice>
        </mc:AlternateContent>
        <mc:AlternateContent xmlns:mc="http://schemas.openxmlformats.org/markup-compatibility/2006">
          <mc:Choice Requires="x14">
            <control shapeId="17460" r:id="rId55" name="Check Box 52">
              <controlPr defaultSize="0" autoFill="0" autoLine="0" autoPict="0">
                <anchor moveWithCells="1">
                  <from>
                    <xdr:col>8</xdr:col>
                    <xdr:colOff>9525</xdr:colOff>
                    <xdr:row>53</xdr:row>
                    <xdr:rowOff>0</xdr:rowOff>
                  </from>
                  <to>
                    <xdr:col>10</xdr:col>
                    <xdr:colOff>114300</xdr:colOff>
                    <xdr:row>54</xdr:row>
                    <xdr:rowOff>0</xdr:rowOff>
                  </to>
                </anchor>
              </controlPr>
            </control>
          </mc:Choice>
        </mc:AlternateContent>
        <mc:AlternateContent xmlns:mc="http://schemas.openxmlformats.org/markup-compatibility/2006">
          <mc:Choice Requires="x14">
            <control shapeId="17461" r:id="rId56" name="Check Box 53">
              <controlPr defaultSize="0" autoFill="0" autoLine="0" autoPict="0">
                <anchor moveWithCells="1">
                  <from>
                    <xdr:col>8</xdr:col>
                    <xdr:colOff>9525</xdr:colOff>
                    <xdr:row>53</xdr:row>
                    <xdr:rowOff>228600</xdr:rowOff>
                  </from>
                  <to>
                    <xdr:col>10</xdr:col>
                    <xdr:colOff>114300</xdr:colOff>
                    <xdr:row>54</xdr:row>
                    <xdr:rowOff>228600</xdr:rowOff>
                  </to>
                </anchor>
              </controlPr>
            </control>
          </mc:Choice>
        </mc:AlternateContent>
        <mc:AlternateContent xmlns:mc="http://schemas.openxmlformats.org/markup-compatibility/2006">
          <mc:Choice Requires="x14">
            <control shapeId="17462" r:id="rId57" name="Check Box 54">
              <controlPr defaultSize="0" autoFill="0" autoLine="0" autoPict="0">
                <anchor moveWithCells="1">
                  <from>
                    <xdr:col>8</xdr:col>
                    <xdr:colOff>9525</xdr:colOff>
                    <xdr:row>54</xdr:row>
                    <xdr:rowOff>228600</xdr:rowOff>
                  </from>
                  <to>
                    <xdr:col>10</xdr:col>
                    <xdr:colOff>114300</xdr:colOff>
                    <xdr:row>55</xdr:row>
                    <xdr:rowOff>228600</xdr:rowOff>
                  </to>
                </anchor>
              </controlPr>
            </control>
          </mc:Choice>
        </mc:AlternateContent>
        <mc:AlternateContent xmlns:mc="http://schemas.openxmlformats.org/markup-compatibility/2006">
          <mc:Choice Requires="x14">
            <control shapeId="17463" r:id="rId58" name="Check Box 55">
              <controlPr defaultSize="0" autoFill="0" autoLine="0" autoPict="0">
                <anchor moveWithCells="1">
                  <from>
                    <xdr:col>1</xdr:col>
                    <xdr:colOff>9525</xdr:colOff>
                    <xdr:row>59</xdr:row>
                    <xdr:rowOff>0</xdr:rowOff>
                  </from>
                  <to>
                    <xdr:col>3</xdr:col>
                    <xdr:colOff>85725</xdr:colOff>
                    <xdr:row>60</xdr:row>
                    <xdr:rowOff>0</xdr:rowOff>
                  </to>
                </anchor>
              </controlPr>
            </control>
          </mc:Choice>
        </mc:AlternateContent>
        <mc:AlternateContent xmlns:mc="http://schemas.openxmlformats.org/markup-compatibility/2006">
          <mc:Choice Requires="x14">
            <control shapeId="17464" r:id="rId59" name="Check Box 56">
              <controlPr defaultSize="0" autoFill="0" autoLine="0" autoPict="0">
                <anchor moveWithCells="1">
                  <from>
                    <xdr:col>4</xdr:col>
                    <xdr:colOff>0</xdr:colOff>
                    <xdr:row>59</xdr:row>
                    <xdr:rowOff>0</xdr:rowOff>
                  </from>
                  <to>
                    <xdr:col>6</xdr:col>
                    <xdr:colOff>19050</xdr:colOff>
                    <xdr:row>60</xdr:row>
                    <xdr:rowOff>0</xdr:rowOff>
                  </to>
                </anchor>
              </controlPr>
            </control>
          </mc:Choice>
        </mc:AlternateContent>
        <mc:AlternateContent xmlns:mc="http://schemas.openxmlformats.org/markup-compatibility/2006">
          <mc:Choice Requires="x14">
            <control shapeId="17465" r:id="rId60" name="Check Box 57">
              <controlPr defaultSize="0" autoFill="0" autoLine="0" autoPict="0">
                <anchor moveWithCells="1">
                  <from>
                    <xdr:col>8</xdr:col>
                    <xdr:colOff>19050</xdr:colOff>
                    <xdr:row>59</xdr:row>
                    <xdr:rowOff>0</xdr:rowOff>
                  </from>
                  <to>
                    <xdr:col>10</xdr:col>
                    <xdr:colOff>123825</xdr:colOff>
                    <xdr:row>60</xdr:row>
                    <xdr:rowOff>0</xdr:rowOff>
                  </to>
                </anchor>
              </controlPr>
            </control>
          </mc:Choice>
        </mc:AlternateContent>
        <mc:AlternateContent xmlns:mc="http://schemas.openxmlformats.org/markup-compatibility/2006">
          <mc:Choice Requires="x14">
            <control shapeId="17466" r:id="rId61" name="Check Box 58">
              <controlPr defaultSize="0" autoFill="0" autoLine="0" autoPict="0">
                <anchor moveWithCells="1">
                  <from>
                    <xdr:col>8</xdr:col>
                    <xdr:colOff>19050</xdr:colOff>
                    <xdr:row>60</xdr:row>
                    <xdr:rowOff>0</xdr:rowOff>
                  </from>
                  <to>
                    <xdr:col>10</xdr:col>
                    <xdr:colOff>123825</xdr:colOff>
                    <xdr:row>61</xdr:row>
                    <xdr:rowOff>0</xdr:rowOff>
                  </to>
                </anchor>
              </controlPr>
            </control>
          </mc:Choice>
        </mc:AlternateContent>
        <mc:AlternateContent xmlns:mc="http://schemas.openxmlformats.org/markup-compatibility/2006">
          <mc:Choice Requires="x14">
            <control shapeId="17467" r:id="rId62" name="Check Box 59">
              <controlPr defaultSize="0" autoFill="0" autoLine="0" autoPict="0">
                <anchor moveWithCells="1">
                  <from>
                    <xdr:col>8</xdr:col>
                    <xdr:colOff>19050</xdr:colOff>
                    <xdr:row>60</xdr:row>
                    <xdr:rowOff>228600</xdr:rowOff>
                  </from>
                  <to>
                    <xdr:col>10</xdr:col>
                    <xdr:colOff>123825</xdr:colOff>
                    <xdr:row>61</xdr:row>
                    <xdr:rowOff>228600</xdr:rowOff>
                  </to>
                </anchor>
              </controlPr>
            </control>
          </mc:Choice>
        </mc:AlternateContent>
        <mc:AlternateContent xmlns:mc="http://schemas.openxmlformats.org/markup-compatibility/2006">
          <mc:Choice Requires="x14">
            <control shapeId="17468" r:id="rId63" name="Check Box 60">
              <controlPr defaultSize="0" autoFill="0" autoLine="0" autoPict="0">
                <anchor moveWithCells="1">
                  <from>
                    <xdr:col>1</xdr:col>
                    <xdr:colOff>9525</xdr:colOff>
                    <xdr:row>65</xdr:row>
                    <xdr:rowOff>0</xdr:rowOff>
                  </from>
                  <to>
                    <xdr:col>3</xdr:col>
                    <xdr:colOff>85725</xdr:colOff>
                    <xdr:row>66</xdr:row>
                    <xdr:rowOff>0</xdr:rowOff>
                  </to>
                </anchor>
              </controlPr>
            </control>
          </mc:Choice>
        </mc:AlternateContent>
        <mc:AlternateContent xmlns:mc="http://schemas.openxmlformats.org/markup-compatibility/2006">
          <mc:Choice Requires="x14">
            <control shapeId="17469" r:id="rId64" name="Check Box 61">
              <controlPr defaultSize="0" autoFill="0" autoLine="0" autoPict="0">
                <anchor moveWithCells="1">
                  <from>
                    <xdr:col>4</xdr:col>
                    <xdr:colOff>9525</xdr:colOff>
                    <xdr:row>65</xdr:row>
                    <xdr:rowOff>0</xdr:rowOff>
                  </from>
                  <to>
                    <xdr:col>6</xdr:col>
                    <xdr:colOff>28575</xdr:colOff>
                    <xdr:row>66</xdr:row>
                    <xdr:rowOff>0</xdr:rowOff>
                  </to>
                </anchor>
              </controlPr>
            </control>
          </mc:Choice>
        </mc:AlternateContent>
        <mc:AlternateContent xmlns:mc="http://schemas.openxmlformats.org/markup-compatibility/2006">
          <mc:Choice Requires="x14">
            <control shapeId="17470" r:id="rId65" name="Check Box 62">
              <controlPr defaultSize="0" autoFill="0" autoLine="0" autoPict="0">
                <anchor moveWithCells="1">
                  <from>
                    <xdr:col>8</xdr:col>
                    <xdr:colOff>19050</xdr:colOff>
                    <xdr:row>65</xdr:row>
                    <xdr:rowOff>0</xdr:rowOff>
                  </from>
                  <to>
                    <xdr:col>10</xdr:col>
                    <xdr:colOff>123825</xdr:colOff>
                    <xdr:row>66</xdr:row>
                    <xdr:rowOff>0</xdr:rowOff>
                  </to>
                </anchor>
              </controlPr>
            </control>
          </mc:Choice>
        </mc:AlternateContent>
        <mc:AlternateContent xmlns:mc="http://schemas.openxmlformats.org/markup-compatibility/2006">
          <mc:Choice Requires="x14">
            <control shapeId="17471" r:id="rId66" name="Check Box 63">
              <controlPr defaultSize="0" autoFill="0" autoLine="0" autoPict="0">
                <anchor moveWithCells="1">
                  <from>
                    <xdr:col>8</xdr:col>
                    <xdr:colOff>19050</xdr:colOff>
                    <xdr:row>66</xdr:row>
                    <xdr:rowOff>0</xdr:rowOff>
                  </from>
                  <to>
                    <xdr:col>10</xdr:col>
                    <xdr:colOff>123825</xdr:colOff>
                    <xdr:row>67</xdr:row>
                    <xdr:rowOff>0</xdr:rowOff>
                  </to>
                </anchor>
              </controlPr>
            </control>
          </mc:Choice>
        </mc:AlternateContent>
        <mc:AlternateContent xmlns:mc="http://schemas.openxmlformats.org/markup-compatibility/2006">
          <mc:Choice Requires="x14">
            <control shapeId="17472" r:id="rId67" name="Check Box 64">
              <controlPr defaultSize="0" autoFill="0" autoLine="0" autoPict="0">
                <anchor moveWithCells="1">
                  <from>
                    <xdr:col>8</xdr:col>
                    <xdr:colOff>19050</xdr:colOff>
                    <xdr:row>66</xdr:row>
                    <xdr:rowOff>228600</xdr:rowOff>
                  </from>
                  <to>
                    <xdr:col>10</xdr:col>
                    <xdr:colOff>123825</xdr:colOff>
                    <xdr:row>67</xdr:row>
                    <xdr:rowOff>228600</xdr:rowOff>
                  </to>
                </anchor>
              </controlPr>
            </control>
          </mc:Choice>
        </mc:AlternateContent>
        <mc:AlternateContent xmlns:mc="http://schemas.openxmlformats.org/markup-compatibility/2006">
          <mc:Choice Requires="x14">
            <control shapeId="17473" r:id="rId68" name="Check Box 65">
              <controlPr defaultSize="0" autoFill="0" autoLine="0" autoPict="0">
                <anchor moveWithCells="1">
                  <from>
                    <xdr:col>1</xdr:col>
                    <xdr:colOff>19050</xdr:colOff>
                    <xdr:row>71</xdr:row>
                    <xdr:rowOff>0</xdr:rowOff>
                  </from>
                  <to>
                    <xdr:col>3</xdr:col>
                    <xdr:colOff>95250</xdr:colOff>
                    <xdr:row>72</xdr:row>
                    <xdr:rowOff>0</xdr:rowOff>
                  </to>
                </anchor>
              </controlPr>
            </control>
          </mc:Choice>
        </mc:AlternateContent>
        <mc:AlternateContent xmlns:mc="http://schemas.openxmlformats.org/markup-compatibility/2006">
          <mc:Choice Requires="x14">
            <control shapeId="17474" r:id="rId69" name="Check Box 66">
              <controlPr defaultSize="0" autoFill="0" autoLine="0" autoPict="0">
                <anchor moveWithCells="1">
                  <from>
                    <xdr:col>4</xdr:col>
                    <xdr:colOff>9525</xdr:colOff>
                    <xdr:row>71</xdr:row>
                    <xdr:rowOff>0</xdr:rowOff>
                  </from>
                  <to>
                    <xdr:col>6</xdr:col>
                    <xdr:colOff>28575</xdr:colOff>
                    <xdr:row>72</xdr:row>
                    <xdr:rowOff>0</xdr:rowOff>
                  </to>
                </anchor>
              </controlPr>
            </control>
          </mc:Choice>
        </mc:AlternateContent>
        <mc:AlternateContent xmlns:mc="http://schemas.openxmlformats.org/markup-compatibility/2006">
          <mc:Choice Requires="x14">
            <control shapeId="17475" r:id="rId70" name="Check Box 67">
              <controlPr defaultSize="0" autoFill="0" autoLine="0" autoPict="0">
                <anchor moveWithCells="1">
                  <from>
                    <xdr:col>8</xdr:col>
                    <xdr:colOff>9525</xdr:colOff>
                    <xdr:row>71</xdr:row>
                    <xdr:rowOff>0</xdr:rowOff>
                  </from>
                  <to>
                    <xdr:col>10</xdr:col>
                    <xdr:colOff>114300</xdr:colOff>
                    <xdr:row>72</xdr:row>
                    <xdr:rowOff>0</xdr:rowOff>
                  </to>
                </anchor>
              </controlPr>
            </control>
          </mc:Choice>
        </mc:AlternateContent>
        <mc:AlternateContent xmlns:mc="http://schemas.openxmlformats.org/markup-compatibility/2006">
          <mc:Choice Requires="x14">
            <control shapeId="17476" r:id="rId71" name="Check Box 68">
              <controlPr defaultSize="0" autoFill="0" autoLine="0" autoPict="0">
                <anchor moveWithCells="1">
                  <from>
                    <xdr:col>8</xdr:col>
                    <xdr:colOff>9525</xdr:colOff>
                    <xdr:row>72</xdr:row>
                    <xdr:rowOff>0</xdr:rowOff>
                  </from>
                  <to>
                    <xdr:col>10</xdr:col>
                    <xdr:colOff>114300</xdr:colOff>
                    <xdr:row>73</xdr:row>
                    <xdr:rowOff>0</xdr:rowOff>
                  </to>
                </anchor>
              </controlPr>
            </control>
          </mc:Choice>
        </mc:AlternateContent>
        <mc:AlternateContent xmlns:mc="http://schemas.openxmlformats.org/markup-compatibility/2006">
          <mc:Choice Requires="x14">
            <control shapeId="17477" r:id="rId72" name="Check Box 69">
              <controlPr defaultSize="0" autoFill="0" autoLine="0" autoPict="0">
                <anchor moveWithCells="1">
                  <from>
                    <xdr:col>8</xdr:col>
                    <xdr:colOff>9525</xdr:colOff>
                    <xdr:row>72</xdr:row>
                    <xdr:rowOff>228600</xdr:rowOff>
                  </from>
                  <to>
                    <xdr:col>10</xdr:col>
                    <xdr:colOff>114300</xdr:colOff>
                    <xdr:row>73</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275B0-607F-4A92-A8FF-3B4573787999}">
  <sheetPr>
    <tabColor rgb="FF7030A0"/>
    <pageSetUpPr fitToPage="1"/>
  </sheetPr>
  <dimension ref="A1:A33"/>
  <sheetViews>
    <sheetView zoomScaleNormal="100" workbookViewId="0">
      <selection activeCell="C35" sqref="C35"/>
    </sheetView>
  </sheetViews>
  <sheetFormatPr defaultRowHeight="18.75"/>
  <sheetData>
    <row r="1" spans="1:1" ht="19.5">
      <c r="A1" s="46" t="s">
        <v>242</v>
      </c>
    </row>
    <row r="2" spans="1:1">
      <c r="A2" s="50" t="s">
        <v>254</v>
      </c>
    </row>
    <row r="4" spans="1:1">
      <c r="A4" t="s">
        <v>247</v>
      </c>
    </row>
    <row r="5" spans="1:1">
      <c r="A5" t="s">
        <v>249</v>
      </c>
    </row>
    <row r="7" spans="1:1">
      <c r="A7" t="s">
        <v>243</v>
      </c>
    </row>
    <row r="8" spans="1:1">
      <c r="A8" t="s">
        <v>250</v>
      </c>
    </row>
    <row r="9" spans="1:1">
      <c r="A9" t="s">
        <v>251</v>
      </c>
    </row>
    <row r="10" spans="1:1">
      <c r="A10" t="s">
        <v>252</v>
      </c>
    </row>
    <row r="11" spans="1:1">
      <c r="A11" t="s">
        <v>1129</v>
      </c>
    </row>
    <row r="12" spans="1:1">
      <c r="A12" t="s">
        <v>1130</v>
      </c>
    </row>
    <row r="14" spans="1:1">
      <c r="A14" t="s">
        <v>246</v>
      </c>
    </row>
    <row r="15" spans="1:1">
      <c r="A15" t="s">
        <v>1131</v>
      </c>
    </row>
    <row r="16" spans="1:1">
      <c r="A16" t="s">
        <v>253</v>
      </c>
    </row>
    <row r="17" spans="1:1">
      <c r="A17" t="s">
        <v>1132</v>
      </c>
    </row>
    <row r="18" spans="1:1">
      <c r="A18" t="s">
        <v>255</v>
      </c>
    </row>
    <row r="19" spans="1:1">
      <c r="A19" t="s">
        <v>1129</v>
      </c>
    </row>
    <row r="20" spans="1:1">
      <c r="A20" t="s">
        <v>256</v>
      </c>
    </row>
    <row r="22" spans="1:1">
      <c r="A22" t="s">
        <v>1133</v>
      </c>
    </row>
    <row r="23" spans="1:1">
      <c r="A23" t="s">
        <v>1134</v>
      </c>
    </row>
    <row r="25" spans="1:1">
      <c r="A25" t="s">
        <v>1135</v>
      </c>
    </row>
    <row r="26" spans="1:1">
      <c r="A26" t="s">
        <v>1136</v>
      </c>
    </row>
    <row r="27" spans="1:1">
      <c r="A27" t="s">
        <v>1137</v>
      </c>
    </row>
    <row r="28" spans="1:1">
      <c r="A28" t="s">
        <v>1138</v>
      </c>
    </row>
    <row r="30" spans="1:1">
      <c r="A30" t="s">
        <v>248</v>
      </c>
    </row>
    <row r="31" spans="1:1">
      <c r="A31" t="s">
        <v>1139</v>
      </c>
    </row>
    <row r="32" spans="1:1">
      <c r="A32" t="s">
        <v>257</v>
      </c>
    </row>
    <row r="33" spans="1:1">
      <c r="A33" t="s">
        <v>1140</v>
      </c>
    </row>
  </sheetData>
  <phoneticPr fontId="1"/>
  <pageMargins left="0.7" right="0.7" top="0.75" bottom="0.75" header="0.3" footer="0.3"/>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1F7ED-A7C2-41F1-8370-FABA869B556F}">
  <dimension ref="A1:B5"/>
  <sheetViews>
    <sheetView workbookViewId="0">
      <selection activeCell="A11" sqref="A11"/>
    </sheetView>
  </sheetViews>
  <sheetFormatPr defaultRowHeight="18.75"/>
  <cols>
    <col min="1" max="1" width="42.875" customWidth="1"/>
    <col min="2" max="2" width="22.125" customWidth="1"/>
  </cols>
  <sheetData>
    <row r="1" spans="1:2">
      <c r="A1" s="57" t="s">
        <v>594</v>
      </c>
      <c r="B1" s="57" t="s">
        <v>595</v>
      </c>
    </row>
    <row r="2" spans="1:2">
      <c r="A2" t="s">
        <v>679</v>
      </c>
      <c r="B2" t="s">
        <v>680</v>
      </c>
    </row>
    <row r="3" spans="1:2">
      <c r="A3" s="56" t="s">
        <v>597</v>
      </c>
      <c r="B3" t="s">
        <v>596</v>
      </c>
    </row>
    <row r="4" spans="1:2">
      <c r="A4" s="56" t="s">
        <v>682</v>
      </c>
      <c r="B4" t="s">
        <v>677</v>
      </c>
    </row>
    <row r="5" spans="1:2">
      <c r="A5" s="56" t="s">
        <v>681</v>
      </c>
      <c r="B5" t="s">
        <v>678</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3887A-D69D-456A-ACED-3B664D67BCA4}">
  <sheetPr>
    <pageSetUpPr fitToPage="1"/>
  </sheetPr>
  <dimension ref="A1:AP253"/>
  <sheetViews>
    <sheetView zoomScale="98" zoomScaleNormal="98" workbookViewId="0">
      <pane xSplit="4" ySplit="2" topLeftCell="E207" activePane="bottomRight" state="frozen"/>
      <selection pane="topRight" activeCell="C1" sqref="C1"/>
      <selection pane="bottomLeft" activeCell="A3" sqref="A3"/>
      <selection pane="bottomRight" sqref="A1:B1048576"/>
    </sheetView>
  </sheetViews>
  <sheetFormatPr defaultRowHeight="18.75"/>
  <cols>
    <col min="1" max="2" width="4.125" hidden="1" customWidth="1"/>
    <col min="3" max="3" width="23.5" customWidth="1"/>
    <col min="4" max="4" width="22.25" customWidth="1"/>
    <col min="5" max="5" width="14.75" customWidth="1"/>
    <col min="6" max="6" width="13.625" hidden="1" customWidth="1"/>
    <col min="7" max="7" width="8.875" hidden="1" customWidth="1"/>
    <col min="8" max="28" width="6.875" hidden="1" customWidth="1"/>
    <col min="42" max="42" width="27.5" customWidth="1"/>
  </cols>
  <sheetData>
    <row r="1" spans="1:42">
      <c r="H1" s="33"/>
      <c r="I1" s="33"/>
      <c r="J1" s="33"/>
      <c r="AN1" s="21"/>
    </row>
    <row r="2" spans="1:42">
      <c r="C2" s="86" t="s">
        <v>945</v>
      </c>
      <c r="D2" s="87" t="s">
        <v>89</v>
      </c>
      <c r="E2" s="87" t="s">
        <v>335</v>
      </c>
      <c r="F2" s="87" t="s">
        <v>336</v>
      </c>
      <c r="G2" s="87" t="s">
        <v>695</v>
      </c>
      <c r="H2" s="87" t="s">
        <v>671</v>
      </c>
      <c r="I2" s="87"/>
      <c r="J2" s="87"/>
      <c r="K2" s="87"/>
      <c r="L2" s="87"/>
      <c r="M2" s="87"/>
      <c r="N2" s="87"/>
      <c r="O2" s="87"/>
      <c r="P2" s="87"/>
      <c r="Q2" s="87"/>
      <c r="R2" s="87"/>
      <c r="S2" s="87"/>
      <c r="T2" s="87"/>
      <c r="U2" s="87"/>
      <c r="V2" s="87"/>
      <c r="W2" s="87"/>
      <c r="X2" s="87"/>
      <c r="Y2" s="87"/>
      <c r="Z2" s="87"/>
      <c r="AA2" s="87"/>
      <c r="AB2" s="87"/>
      <c r="AC2" s="88" t="s">
        <v>88</v>
      </c>
      <c r="AD2" s="89"/>
      <c r="AE2" s="89"/>
      <c r="AF2" s="89"/>
      <c r="AG2" s="89"/>
      <c r="AH2" s="89"/>
      <c r="AI2" s="89"/>
      <c r="AJ2" s="89"/>
      <c r="AK2" s="89"/>
      <c r="AL2" s="89"/>
      <c r="AM2" s="89"/>
      <c r="AN2" s="89"/>
      <c r="AP2" s="56"/>
    </row>
    <row r="3" spans="1:42">
      <c r="A3" t="str">
        <f>IF(副作用項目!$AN4=TRUE,1,"")</f>
        <v/>
      </c>
      <c r="B3" t="str">
        <f>IF(A3=1,SUM(A$3:A3),"")</f>
        <v/>
      </c>
      <c r="C3" s="86" t="str">
        <f>副作用項目!$B4</f>
        <v>イホスファミド(ｲﾎﾏｲﾄﾞ)</v>
      </c>
      <c r="D3" s="79" t="s">
        <v>133</v>
      </c>
      <c r="E3" s="79" t="s">
        <v>337</v>
      </c>
      <c r="F3" s="79" t="s">
        <v>338</v>
      </c>
      <c r="G3" s="79" t="s">
        <v>691</v>
      </c>
      <c r="H3" s="79" t="s">
        <v>17</v>
      </c>
      <c r="I3" s="79" t="s">
        <v>466</v>
      </c>
      <c r="J3" s="79" t="s">
        <v>38</v>
      </c>
      <c r="K3" s="79" t="s">
        <v>24</v>
      </c>
      <c r="L3" s="79" t="s">
        <v>35</v>
      </c>
      <c r="M3" s="79" t="s">
        <v>25</v>
      </c>
      <c r="N3" s="79" t="s">
        <v>241</v>
      </c>
      <c r="O3" s="79" t="s">
        <v>635</v>
      </c>
      <c r="P3" s="79" t="s">
        <v>41</v>
      </c>
      <c r="Q3" s="79" t="s">
        <v>40</v>
      </c>
      <c r="R3" s="79" t="s">
        <v>238</v>
      </c>
      <c r="S3" s="79" t="s">
        <v>509</v>
      </c>
      <c r="T3" s="80"/>
      <c r="U3" s="80"/>
      <c r="V3" s="79"/>
      <c r="W3" s="79"/>
      <c r="X3" s="79"/>
      <c r="Y3" s="79"/>
      <c r="Z3" s="79"/>
      <c r="AA3" s="79"/>
      <c r="AB3" s="79"/>
      <c r="AC3" s="80" t="s">
        <v>17</v>
      </c>
      <c r="AD3" s="80" t="s">
        <v>466</v>
      </c>
      <c r="AE3" s="80" t="s">
        <v>38</v>
      </c>
      <c r="AF3" s="80" t="s">
        <v>24</v>
      </c>
      <c r="AG3" s="80" t="s">
        <v>35</v>
      </c>
      <c r="AH3" s="80" t="s">
        <v>25</v>
      </c>
      <c r="AI3" s="80" t="s">
        <v>241</v>
      </c>
      <c r="AJ3" s="80" t="s">
        <v>635</v>
      </c>
      <c r="AK3" s="80" t="s">
        <v>41</v>
      </c>
      <c r="AL3" s="80" t="s">
        <v>40</v>
      </c>
      <c r="AM3" s="80" t="s">
        <v>238</v>
      </c>
      <c r="AN3" s="81" t="s">
        <v>509</v>
      </c>
    </row>
    <row r="4" spans="1:42">
      <c r="A4" t="str">
        <f>IF(副作用項目!$AN5=TRUE,1,"")</f>
        <v/>
      </c>
      <c r="B4" t="str">
        <f>IF(A4=1,SUM(A$3:A4),"")</f>
        <v/>
      </c>
      <c r="C4" s="86" t="str">
        <f>副作用項目!$B5</f>
        <v>シクロホスファミド(ｴﾝﾄﾞｷｻﾝ)</v>
      </c>
      <c r="D4" s="79" t="s">
        <v>97</v>
      </c>
      <c r="E4" s="79" t="s">
        <v>339</v>
      </c>
      <c r="F4" s="79" t="s">
        <v>338</v>
      </c>
      <c r="G4" s="79" t="s">
        <v>696</v>
      </c>
      <c r="H4" s="79" t="s">
        <v>659</v>
      </c>
      <c r="I4" s="79" t="s">
        <v>466</v>
      </c>
      <c r="J4" s="79" t="s">
        <v>20</v>
      </c>
      <c r="K4" s="79" t="s">
        <v>518</v>
      </c>
      <c r="L4" s="79" t="s">
        <v>238</v>
      </c>
      <c r="M4" s="79" t="s">
        <v>38</v>
      </c>
      <c r="N4" s="79" t="s">
        <v>241</v>
      </c>
      <c r="O4" s="79" t="s">
        <v>40</v>
      </c>
      <c r="P4" s="79" t="s">
        <v>42</v>
      </c>
      <c r="Q4" s="79" t="s">
        <v>25</v>
      </c>
      <c r="R4" s="79" t="s">
        <v>620</v>
      </c>
      <c r="S4" s="79"/>
      <c r="T4" s="79"/>
      <c r="U4" s="79"/>
      <c r="V4" s="79"/>
      <c r="W4" s="79"/>
      <c r="X4" s="79"/>
      <c r="Y4" s="79"/>
      <c r="Z4" s="79"/>
      <c r="AA4" s="79"/>
      <c r="AB4" s="79"/>
      <c r="AC4" s="80" t="s">
        <v>659</v>
      </c>
      <c r="AD4" s="80" t="s">
        <v>466</v>
      </c>
      <c r="AE4" s="80" t="s">
        <v>20</v>
      </c>
      <c r="AF4" s="80" t="s">
        <v>663</v>
      </c>
      <c r="AG4" s="80" t="s">
        <v>238</v>
      </c>
      <c r="AH4" s="80" t="s">
        <v>38</v>
      </c>
      <c r="AI4" s="80" t="s">
        <v>241</v>
      </c>
      <c r="AJ4" s="80" t="s">
        <v>40</v>
      </c>
      <c r="AK4" s="81" t="s">
        <v>42</v>
      </c>
      <c r="AL4" s="80" t="s">
        <v>25</v>
      </c>
      <c r="AM4" s="80" t="s">
        <v>620</v>
      </c>
      <c r="AN4" s="80"/>
    </row>
    <row r="5" spans="1:42">
      <c r="A5" t="str">
        <f>IF(副作用項目!$AN6=TRUE,1,"")</f>
        <v/>
      </c>
      <c r="B5" t="str">
        <f>IF(A5=1,SUM(A$3:A5),"")</f>
        <v/>
      </c>
      <c r="C5" s="86" t="str">
        <f>副作用項目!$B6</f>
        <v>ベンダムスチン(ﾄﾚｱｷｼﾝ)</v>
      </c>
      <c r="D5" s="79" t="s">
        <v>134</v>
      </c>
      <c r="E5" s="79" t="s">
        <v>340</v>
      </c>
      <c r="F5" s="79" t="s">
        <v>341</v>
      </c>
      <c r="G5" s="79" t="s">
        <v>696</v>
      </c>
      <c r="H5" s="79" t="s">
        <v>659</v>
      </c>
      <c r="I5" s="79" t="s">
        <v>662</v>
      </c>
      <c r="J5" s="79" t="s">
        <v>466</v>
      </c>
      <c r="K5" s="79" t="s">
        <v>17</v>
      </c>
      <c r="L5" s="79" t="s">
        <v>35</v>
      </c>
      <c r="M5" s="79" t="s">
        <v>238</v>
      </c>
      <c r="N5" s="79" t="s">
        <v>509</v>
      </c>
      <c r="O5" s="80"/>
      <c r="P5" s="79"/>
      <c r="Q5" s="79"/>
      <c r="R5" s="79"/>
      <c r="S5" s="79"/>
      <c r="T5" s="79"/>
      <c r="U5" s="79"/>
      <c r="V5" s="79"/>
      <c r="W5" s="79"/>
      <c r="X5" s="79"/>
      <c r="Y5" s="79"/>
      <c r="Z5" s="79"/>
      <c r="AA5" s="79"/>
      <c r="AB5" s="79"/>
      <c r="AC5" s="80" t="s">
        <v>659</v>
      </c>
      <c r="AD5" s="80" t="s">
        <v>661</v>
      </c>
      <c r="AE5" s="80" t="s">
        <v>466</v>
      </c>
      <c r="AF5" s="80" t="s">
        <v>17</v>
      </c>
      <c r="AG5" s="80" t="s">
        <v>35</v>
      </c>
      <c r="AH5" s="81" t="s">
        <v>238</v>
      </c>
      <c r="AI5" s="81" t="s">
        <v>509</v>
      </c>
      <c r="AJ5" s="80"/>
      <c r="AK5" s="80"/>
      <c r="AL5" s="80"/>
      <c r="AM5" s="80"/>
      <c r="AN5" s="80"/>
    </row>
    <row r="6" spans="1:42">
      <c r="A6" t="str">
        <f>IF(副作用項目!$AN7=TRUE,1,"")</f>
        <v/>
      </c>
      <c r="B6" t="str">
        <f>IF(A6=1,SUM(A$3:A6),"")</f>
        <v/>
      </c>
      <c r="C6" s="86" t="str">
        <f>副作用項目!$B7</f>
        <v>メルファラン(ｱﾙｹﾗﾝ)</v>
      </c>
      <c r="D6" s="79" t="s">
        <v>135</v>
      </c>
      <c r="E6" s="79" t="s">
        <v>342</v>
      </c>
      <c r="F6" s="79" t="s">
        <v>343</v>
      </c>
      <c r="G6" s="79" t="s">
        <v>691</v>
      </c>
      <c r="H6" s="79" t="s">
        <v>35</v>
      </c>
      <c r="I6" s="79" t="s">
        <v>22</v>
      </c>
      <c r="J6" s="79" t="s">
        <v>20</v>
      </c>
      <c r="K6" s="79" t="s">
        <v>466</v>
      </c>
      <c r="L6" s="79" t="s">
        <v>238</v>
      </c>
      <c r="M6" s="79" t="s">
        <v>40</v>
      </c>
      <c r="N6" s="79" t="s">
        <v>42</v>
      </c>
      <c r="O6" s="79" t="s">
        <v>41</v>
      </c>
      <c r="P6" s="79" t="s">
        <v>509</v>
      </c>
      <c r="Q6" s="79" t="s">
        <v>25</v>
      </c>
      <c r="R6" s="79" t="s">
        <v>620</v>
      </c>
      <c r="S6" s="79"/>
      <c r="T6" s="79"/>
      <c r="U6" s="79"/>
      <c r="V6" s="79"/>
      <c r="W6" s="79"/>
      <c r="X6" s="79"/>
      <c r="Y6" s="79"/>
      <c r="Z6" s="79"/>
      <c r="AA6" s="79"/>
      <c r="AB6" s="79"/>
      <c r="AC6" s="80" t="s">
        <v>35</v>
      </c>
      <c r="AD6" s="80" t="s">
        <v>22</v>
      </c>
      <c r="AE6" s="80" t="s">
        <v>20</v>
      </c>
      <c r="AF6" s="80" t="s">
        <v>466</v>
      </c>
      <c r="AG6" s="80" t="s">
        <v>238</v>
      </c>
      <c r="AH6" s="80" t="s">
        <v>40</v>
      </c>
      <c r="AI6" s="80" t="s">
        <v>42</v>
      </c>
      <c r="AJ6" s="80" t="s">
        <v>41</v>
      </c>
      <c r="AK6" s="80" t="s">
        <v>509</v>
      </c>
      <c r="AL6" s="80" t="s">
        <v>25</v>
      </c>
      <c r="AM6" s="80" t="s">
        <v>620</v>
      </c>
      <c r="AN6" s="80"/>
    </row>
    <row r="7" spans="1:42">
      <c r="A7" t="str">
        <f>IF(副作用項目!$AP4=TRUE,1,"")</f>
        <v/>
      </c>
      <c r="B7" t="str">
        <f>IF(A7=1,SUM(A$3:A7),"")</f>
        <v/>
      </c>
      <c r="C7" s="86" t="str">
        <f>副作用項目!$N4</f>
        <v>ストレプトゾシン(ｻﾞﾉｻｰ)</v>
      </c>
      <c r="D7" s="79" t="s">
        <v>136</v>
      </c>
      <c r="E7" s="79" t="s">
        <v>344</v>
      </c>
      <c r="F7" s="79" t="s">
        <v>345</v>
      </c>
      <c r="G7" s="79" t="s">
        <v>696</v>
      </c>
      <c r="H7" s="79" t="s">
        <v>35</v>
      </c>
      <c r="I7" s="79" t="s">
        <v>25</v>
      </c>
      <c r="J7" s="79" t="s">
        <v>24</v>
      </c>
      <c r="K7" s="79" t="s">
        <v>643</v>
      </c>
      <c r="L7" s="79" t="s">
        <v>662</v>
      </c>
      <c r="M7" s="79" t="s">
        <v>23</v>
      </c>
      <c r="N7" s="79" t="s">
        <v>466</v>
      </c>
      <c r="O7" s="82" t="s">
        <v>21</v>
      </c>
      <c r="P7" s="79" t="s">
        <v>20</v>
      </c>
      <c r="Q7" s="82" t="s">
        <v>17</v>
      </c>
      <c r="R7" s="79" t="s">
        <v>22</v>
      </c>
      <c r="S7" s="79" t="s">
        <v>509</v>
      </c>
      <c r="T7" s="79" t="s">
        <v>238</v>
      </c>
      <c r="U7" s="79" t="s">
        <v>39</v>
      </c>
      <c r="V7" s="80"/>
      <c r="W7" s="80"/>
      <c r="X7" s="80"/>
      <c r="Y7" s="79"/>
      <c r="Z7" s="79"/>
      <c r="AA7" s="79"/>
      <c r="AB7" s="79"/>
      <c r="AC7" s="80" t="s">
        <v>35</v>
      </c>
      <c r="AD7" s="80" t="s">
        <v>25</v>
      </c>
      <c r="AE7" s="80" t="s">
        <v>24</v>
      </c>
      <c r="AF7" s="80" t="s">
        <v>643</v>
      </c>
      <c r="AG7" s="80" t="s">
        <v>661</v>
      </c>
      <c r="AH7" s="80" t="s">
        <v>23</v>
      </c>
      <c r="AI7" s="80" t="s">
        <v>466</v>
      </c>
      <c r="AJ7" s="80" t="s">
        <v>20</v>
      </c>
      <c r="AK7" s="80" t="s">
        <v>22</v>
      </c>
      <c r="AL7" s="80" t="s">
        <v>509</v>
      </c>
      <c r="AM7" s="80" t="s">
        <v>238</v>
      </c>
      <c r="AN7" s="80" t="s">
        <v>39</v>
      </c>
    </row>
    <row r="8" spans="1:42">
      <c r="A8" t="str">
        <f>IF(副作用項目!$AP5=TRUE,1,"")</f>
        <v/>
      </c>
      <c r="B8" t="str">
        <f>IF(A8=1,SUM(A$3:A8),"")</f>
        <v/>
      </c>
      <c r="C8" s="86" t="str">
        <f>副作用項目!$N5</f>
        <v>ニムスチン(ﾆﾄﾞﾗﾝ)</v>
      </c>
      <c r="D8" s="79" t="s">
        <v>137</v>
      </c>
      <c r="E8" s="79" t="s">
        <v>346</v>
      </c>
      <c r="F8" s="79" t="s">
        <v>347</v>
      </c>
      <c r="G8" s="79" t="s">
        <v>691</v>
      </c>
      <c r="H8" s="79" t="s">
        <v>35</v>
      </c>
      <c r="I8" s="79" t="s">
        <v>41</v>
      </c>
      <c r="J8" s="79" t="s">
        <v>40</v>
      </c>
      <c r="K8" s="79" t="s">
        <v>509</v>
      </c>
      <c r="L8" s="79" t="s">
        <v>238</v>
      </c>
      <c r="M8" s="79"/>
      <c r="N8" s="79"/>
      <c r="O8" s="79"/>
      <c r="P8" s="79"/>
      <c r="Q8" s="79"/>
      <c r="R8" s="79"/>
      <c r="S8" s="79"/>
      <c r="T8" s="79"/>
      <c r="U8" s="79"/>
      <c r="V8" s="79"/>
      <c r="W8" s="79"/>
      <c r="X8" s="79"/>
      <c r="Y8" s="79"/>
      <c r="Z8" s="79"/>
      <c r="AA8" s="79"/>
      <c r="AB8" s="79"/>
      <c r="AC8" s="80" t="s">
        <v>35</v>
      </c>
      <c r="AD8" s="80" t="s">
        <v>41</v>
      </c>
      <c r="AE8" s="80" t="s">
        <v>40</v>
      </c>
      <c r="AF8" s="80" t="s">
        <v>509</v>
      </c>
      <c r="AG8" s="80" t="s">
        <v>238</v>
      </c>
      <c r="AH8" s="80"/>
      <c r="AI8" s="80"/>
      <c r="AJ8" s="80"/>
      <c r="AK8" s="80"/>
      <c r="AL8" s="80"/>
      <c r="AM8" s="80"/>
      <c r="AN8" s="80"/>
    </row>
    <row r="9" spans="1:42">
      <c r="A9" t="str">
        <f>IF(副作用項目!$AP6=TRUE,1,"")</f>
        <v/>
      </c>
      <c r="B9" t="str">
        <f>IF(A9=1,SUM(A$3:A9),"")</f>
        <v/>
      </c>
      <c r="C9" s="86" t="str">
        <f>副作用項目!$N6</f>
        <v>ラニムスチン(ｻｲﾒﾘﾝ)</v>
      </c>
      <c r="D9" s="79" t="s">
        <v>138</v>
      </c>
      <c r="E9" s="79" t="s">
        <v>348</v>
      </c>
      <c r="F9" s="79" t="s">
        <v>349</v>
      </c>
      <c r="G9" s="79" t="s">
        <v>691</v>
      </c>
      <c r="H9" s="79" t="s">
        <v>17</v>
      </c>
      <c r="I9" s="79" t="s">
        <v>466</v>
      </c>
      <c r="J9" s="79" t="s">
        <v>509</v>
      </c>
      <c r="K9" s="79" t="s">
        <v>24</v>
      </c>
      <c r="L9" s="79" t="s">
        <v>35</v>
      </c>
      <c r="M9" s="79" t="s">
        <v>41</v>
      </c>
      <c r="N9" s="79" t="s">
        <v>238</v>
      </c>
      <c r="O9" s="79" t="s">
        <v>40</v>
      </c>
      <c r="P9" s="79"/>
      <c r="Q9" s="79"/>
      <c r="R9" s="79"/>
      <c r="S9" s="79"/>
      <c r="T9" s="79"/>
      <c r="U9" s="79"/>
      <c r="V9" s="79"/>
      <c r="W9" s="79"/>
      <c r="X9" s="79"/>
      <c r="Y9" s="79"/>
      <c r="Z9" s="79"/>
      <c r="AA9" s="79"/>
      <c r="AB9" s="79"/>
      <c r="AC9" s="80" t="s">
        <v>17</v>
      </c>
      <c r="AD9" s="80" t="s">
        <v>466</v>
      </c>
      <c r="AE9" s="80" t="s">
        <v>509</v>
      </c>
      <c r="AF9" s="80" t="s">
        <v>24</v>
      </c>
      <c r="AG9" s="80" t="s">
        <v>35</v>
      </c>
      <c r="AH9" s="80" t="s">
        <v>41</v>
      </c>
      <c r="AI9" s="80" t="s">
        <v>238</v>
      </c>
      <c r="AJ9" s="80" t="s">
        <v>40</v>
      </c>
      <c r="AK9" s="80"/>
      <c r="AL9" s="80"/>
      <c r="AM9" s="80"/>
      <c r="AN9" s="80"/>
    </row>
    <row r="10" spans="1:42">
      <c r="A10" t="str">
        <f>IF(副作用項目!$AP7=TRUE,1,"")</f>
        <v/>
      </c>
      <c r="B10" t="str">
        <f>IF(A10=1,SUM(A$3:A10),"")</f>
        <v/>
      </c>
      <c r="C10" s="86" t="str">
        <f>副作用項目!$N7</f>
        <v>≪予備枠1≫</v>
      </c>
      <c r="D10" s="79" t="s">
        <v>861</v>
      </c>
      <c r="E10" s="79"/>
      <c r="F10" s="79"/>
      <c r="G10" s="79"/>
      <c r="H10" s="79"/>
      <c r="I10" s="79"/>
      <c r="J10" s="79"/>
      <c r="K10" s="79"/>
      <c r="L10" s="79"/>
      <c r="M10" s="79"/>
      <c r="N10" s="79"/>
      <c r="O10" s="79"/>
      <c r="P10" s="79"/>
      <c r="Q10" s="79"/>
      <c r="R10" s="79"/>
      <c r="S10" s="79"/>
      <c r="T10" s="79"/>
      <c r="U10" s="79"/>
      <c r="V10" s="79"/>
      <c r="W10" s="79"/>
      <c r="X10" s="79"/>
      <c r="Y10" s="79"/>
      <c r="Z10" s="79"/>
      <c r="AA10" s="79"/>
      <c r="AB10" s="79"/>
      <c r="AC10" s="80"/>
      <c r="AD10" s="80"/>
      <c r="AE10" s="80"/>
      <c r="AF10" s="80"/>
      <c r="AG10" s="80"/>
      <c r="AH10" s="80"/>
      <c r="AI10" s="80"/>
      <c r="AJ10" s="80"/>
      <c r="AK10" s="80"/>
      <c r="AL10" s="80"/>
      <c r="AM10" s="80"/>
      <c r="AN10" s="80"/>
    </row>
    <row r="11" spans="1:42">
      <c r="A11" t="str">
        <f>IF(副作用項目!$AR4=TRUE,1,"")</f>
        <v/>
      </c>
      <c r="B11" t="str">
        <f>IF(A11=1,SUM(A$3:A11),"")</f>
        <v/>
      </c>
      <c r="C11" s="86" t="str">
        <f>副作用項目!$Z4</f>
        <v>ダカルバジン</v>
      </c>
      <c r="D11" s="79" t="s">
        <v>139</v>
      </c>
      <c r="E11" s="79" t="s">
        <v>139</v>
      </c>
      <c r="F11" s="79" t="s">
        <v>343</v>
      </c>
      <c r="G11" s="79" t="s">
        <v>691</v>
      </c>
      <c r="H11" s="79" t="s">
        <v>466</v>
      </c>
      <c r="I11" s="79" t="s">
        <v>662</v>
      </c>
      <c r="J11" s="79" t="s">
        <v>24</v>
      </c>
      <c r="K11" s="79" t="s">
        <v>17</v>
      </c>
      <c r="L11" s="79" t="s">
        <v>643</v>
      </c>
      <c r="M11" s="79" t="s">
        <v>35</v>
      </c>
      <c r="N11" s="79" t="s">
        <v>238</v>
      </c>
      <c r="O11" s="79" t="s">
        <v>509</v>
      </c>
      <c r="P11" s="79"/>
      <c r="Q11" s="79"/>
      <c r="R11" s="79"/>
      <c r="S11" s="79"/>
      <c r="T11" s="79"/>
      <c r="U11" s="79"/>
      <c r="V11" s="79"/>
      <c r="W11" s="79"/>
      <c r="X11" s="79"/>
      <c r="Y11" s="79"/>
      <c r="Z11" s="79"/>
      <c r="AA11" s="79"/>
      <c r="AB11" s="79"/>
      <c r="AC11" s="80" t="s">
        <v>466</v>
      </c>
      <c r="AD11" s="80" t="s">
        <v>661</v>
      </c>
      <c r="AE11" s="80" t="s">
        <v>24</v>
      </c>
      <c r="AF11" s="80" t="s">
        <v>17</v>
      </c>
      <c r="AG11" s="80" t="s">
        <v>643</v>
      </c>
      <c r="AH11" s="80" t="s">
        <v>35</v>
      </c>
      <c r="AI11" s="80" t="s">
        <v>238</v>
      </c>
      <c r="AJ11" s="80" t="s">
        <v>509</v>
      </c>
      <c r="AK11" s="80"/>
      <c r="AL11" s="80"/>
      <c r="AM11" s="80"/>
      <c r="AN11" s="80"/>
    </row>
    <row r="12" spans="1:42">
      <c r="A12" t="str">
        <f>IF(副作用項目!$AR5=TRUE,1,"")</f>
        <v/>
      </c>
      <c r="B12" t="str">
        <f>IF(A12=1,SUM(A$3:A12),"")</f>
        <v/>
      </c>
      <c r="C12" s="86" t="str">
        <f>副作用項目!$Z5</f>
        <v>デモゾロミド(ﾃﾓﾀﾞｰﾙ)</v>
      </c>
      <c r="D12" s="79" t="s">
        <v>140</v>
      </c>
      <c r="E12" s="79" t="s">
        <v>350</v>
      </c>
      <c r="F12" s="79" t="s">
        <v>351</v>
      </c>
      <c r="G12" s="79" t="s">
        <v>696</v>
      </c>
      <c r="H12" s="79" t="s">
        <v>466</v>
      </c>
      <c r="I12" s="79" t="s">
        <v>17</v>
      </c>
      <c r="J12" s="79" t="s">
        <v>23</v>
      </c>
      <c r="K12" s="79" t="s">
        <v>24</v>
      </c>
      <c r="L12" s="79" t="s">
        <v>38</v>
      </c>
      <c r="M12" s="79" t="s">
        <v>467</v>
      </c>
      <c r="N12" s="79" t="s">
        <v>662</v>
      </c>
      <c r="O12" s="79" t="s">
        <v>35</v>
      </c>
      <c r="P12" s="79" t="s">
        <v>238</v>
      </c>
      <c r="Q12" s="79" t="s">
        <v>509</v>
      </c>
      <c r="R12" s="80"/>
      <c r="S12" s="79"/>
      <c r="T12" s="79"/>
      <c r="U12" s="79"/>
      <c r="V12" s="79"/>
      <c r="W12" s="79"/>
      <c r="X12" s="79"/>
      <c r="Y12" s="79"/>
      <c r="Z12" s="79"/>
      <c r="AA12" s="79"/>
      <c r="AB12" s="79"/>
      <c r="AC12" s="80" t="s">
        <v>466</v>
      </c>
      <c r="AD12" s="80" t="s">
        <v>17</v>
      </c>
      <c r="AE12" s="80" t="s">
        <v>23</v>
      </c>
      <c r="AF12" s="80" t="s">
        <v>24</v>
      </c>
      <c r="AG12" s="80" t="s">
        <v>38</v>
      </c>
      <c r="AH12" s="80" t="s">
        <v>467</v>
      </c>
      <c r="AI12" s="80" t="s">
        <v>661</v>
      </c>
      <c r="AJ12" s="80" t="s">
        <v>35</v>
      </c>
      <c r="AK12" s="80" t="s">
        <v>238</v>
      </c>
      <c r="AL12" s="80" t="s">
        <v>509</v>
      </c>
      <c r="AM12" s="80"/>
      <c r="AN12" s="80"/>
    </row>
    <row r="13" spans="1:42">
      <c r="A13" t="str">
        <f>IF(副作用項目!$AR6=TRUE,1,"")</f>
        <v/>
      </c>
      <c r="B13" t="str">
        <f>IF(A13=1,SUM(A$3:A13),"")</f>
        <v/>
      </c>
      <c r="C13" s="86" t="str">
        <f>副作用項目!$Z6</f>
        <v>≪予備枠2≫</v>
      </c>
      <c r="D13" s="79" t="s">
        <v>862</v>
      </c>
      <c r="E13" s="79"/>
      <c r="F13" s="79"/>
      <c r="G13" s="79"/>
      <c r="H13" s="79"/>
      <c r="I13" s="79"/>
      <c r="J13" s="79"/>
      <c r="K13" s="79"/>
      <c r="L13" s="79"/>
      <c r="M13" s="79"/>
      <c r="N13" s="79"/>
      <c r="O13" s="79"/>
      <c r="P13" s="79"/>
      <c r="Q13" s="79"/>
      <c r="R13" s="80"/>
      <c r="S13" s="79"/>
      <c r="T13" s="79"/>
      <c r="U13" s="79"/>
      <c r="V13" s="79"/>
      <c r="W13" s="79"/>
      <c r="X13" s="79"/>
      <c r="Y13" s="79"/>
      <c r="Z13" s="79"/>
      <c r="AA13" s="79"/>
      <c r="AB13" s="79"/>
      <c r="AC13" s="80"/>
      <c r="AD13" s="80"/>
      <c r="AE13" s="80"/>
      <c r="AF13" s="80"/>
      <c r="AG13" s="80"/>
      <c r="AH13" s="80"/>
      <c r="AI13" s="80"/>
      <c r="AJ13" s="80"/>
      <c r="AK13" s="80"/>
      <c r="AL13" s="80"/>
      <c r="AM13" s="80"/>
      <c r="AN13" s="80"/>
    </row>
    <row r="14" spans="1:42">
      <c r="A14" t="str">
        <f>IF(副作用項目!$AR7=TRUE,1,"")</f>
        <v/>
      </c>
      <c r="B14" t="str">
        <f>IF(A14=1,SUM(A$3:A14),"")</f>
        <v/>
      </c>
      <c r="C14" s="86" t="str">
        <f>副作用項目!$Z7</f>
        <v>≪予備枠3≫</v>
      </c>
      <c r="D14" s="79" t="s">
        <v>904</v>
      </c>
      <c r="E14" s="79"/>
      <c r="F14" s="79"/>
      <c r="G14" s="79"/>
      <c r="H14" s="79"/>
      <c r="I14" s="79"/>
      <c r="J14" s="79"/>
      <c r="K14" s="79"/>
      <c r="L14" s="79"/>
      <c r="M14" s="79"/>
      <c r="N14" s="79"/>
      <c r="O14" s="79"/>
      <c r="P14" s="79"/>
      <c r="Q14" s="79"/>
      <c r="R14" s="80"/>
      <c r="S14" s="79"/>
      <c r="T14" s="79"/>
      <c r="U14" s="79"/>
      <c r="V14" s="79"/>
      <c r="W14" s="79"/>
      <c r="X14" s="79"/>
      <c r="Y14" s="79"/>
      <c r="Z14" s="79"/>
      <c r="AA14" s="79"/>
      <c r="AB14" s="79"/>
      <c r="AC14" s="80"/>
      <c r="AD14" s="80"/>
      <c r="AE14" s="80"/>
      <c r="AF14" s="80"/>
      <c r="AG14" s="80"/>
      <c r="AH14" s="80"/>
      <c r="AI14" s="80"/>
      <c r="AJ14" s="80"/>
      <c r="AK14" s="80"/>
      <c r="AL14" s="80"/>
      <c r="AM14" s="80"/>
      <c r="AN14" s="80"/>
    </row>
    <row r="15" spans="1:42">
      <c r="A15" t="str">
        <f>IF(副作用項目!$AN9=TRUE,1,"")</f>
        <v/>
      </c>
      <c r="B15" t="str">
        <f>IF(A15=1,SUM(A$3:A15),"")</f>
        <v/>
      </c>
      <c r="C15" s="86" t="str">
        <f>副作用項目!$B9</f>
        <v>エノシタビン(ｻﾝﾗﾋﾞﾝ)</v>
      </c>
      <c r="D15" s="79" t="s">
        <v>142</v>
      </c>
      <c r="E15" s="79" t="s">
        <v>352</v>
      </c>
      <c r="F15" s="79" t="s">
        <v>353</v>
      </c>
      <c r="G15" s="79" t="s">
        <v>694</v>
      </c>
      <c r="H15" s="79" t="s">
        <v>586</v>
      </c>
      <c r="I15" s="79" t="s">
        <v>35</v>
      </c>
      <c r="J15" s="79" t="s">
        <v>238</v>
      </c>
      <c r="K15" s="79" t="s">
        <v>509</v>
      </c>
      <c r="L15" s="79"/>
      <c r="M15" s="79"/>
      <c r="N15" s="79"/>
      <c r="O15" s="79"/>
      <c r="P15" s="79"/>
      <c r="Q15" s="79"/>
      <c r="R15" s="79"/>
      <c r="S15" s="79"/>
      <c r="T15" s="79"/>
      <c r="U15" s="79"/>
      <c r="V15" s="79"/>
      <c r="W15" s="79"/>
      <c r="X15" s="79"/>
      <c r="Y15" s="79"/>
      <c r="Z15" s="79"/>
      <c r="AA15" s="79"/>
      <c r="AB15" s="79"/>
      <c r="AC15" s="80" t="s">
        <v>586</v>
      </c>
      <c r="AD15" s="80" t="s">
        <v>35</v>
      </c>
      <c r="AE15" s="80" t="s">
        <v>238</v>
      </c>
      <c r="AF15" s="80" t="s">
        <v>509</v>
      </c>
      <c r="AG15" s="80"/>
      <c r="AH15" s="80"/>
      <c r="AI15" s="80"/>
      <c r="AJ15" s="80"/>
      <c r="AK15" s="80"/>
      <c r="AL15" s="80"/>
      <c r="AM15" s="80"/>
      <c r="AN15" s="80"/>
    </row>
    <row r="16" spans="1:42">
      <c r="A16" t="str">
        <f>IF(副作用項目!$AN10=TRUE,1,"")</f>
        <v/>
      </c>
      <c r="B16" t="str">
        <f>IF(A16=1,SUM(A$3:A16),"")</f>
        <v/>
      </c>
      <c r="C16" s="86" t="str">
        <f>副作用項目!$B10</f>
        <v>ゲムシタビン(ｼﾞｪﾑｻﾞｰﾙ)</v>
      </c>
      <c r="D16" s="79" t="s">
        <v>143</v>
      </c>
      <c r="E16" s="79" t="s">
        <v>355</v>
      </c>
      <c r="F16" s="79" t="s">
        <v>354</v>
      </c>
      <c r="G16" s="79" t="s">
        <v>696</v>
      </c>
      <c r="H16" s="79" t="s">
        <v>17</v>
      </c>
      <c r="I16" s="79" t="s">
        <v>466</v>
      </c>
      <c r="J16" s="79" t="s">
        <v>35</v>
      </c>
      <c r="K16" s="79" t="s">
        <v>24</v>
      </c>
      <c r="L16" s="79" t="s">
        <v>593</v>
      </c>
      <c r="M16" s="79" t="s">
        <v>238</v>
      </c>
      <c r="N16" s="79" t="s">
        <v>509</v>
      </c>
      <c r="O16" s="80"/>
      <c r="P16" s="80"/>
      <c r="Q16" s="79"/>
      <c r="R16" s="79"/>
      <c r="S16" s="79"/>
      <c r="T16" s="79"/>
      <c r="U16" s="79"/>
      <c r="V16" s="79"/>
      <c r="W16" s="79"/>
      <c r="X16" s="79"/>
      <c r="Y16" s="79"/>
      <c r="Z16" s="79"/>
      <c r="AA16" s="79"/>
      <c r="AB16" s="79"/>
      <c r="AC16" s="80" t="s">
        <v>17</v>
      </c>
      <c r="AD16" s="80" t="s">
        <v>466</v>
      </c>
      <c r="AE16" s="80" t="s">
        <v>35</v>
      </c>
      <c r="AF16" s="80" t="s">
        <v>24</v>
      </c>
      <c r="AG16" s="80" t="s">
        <v>593</v>
      </c>
      <c r="AH16" s="80" t="s">
        <v>238</v>
      </c>
      <c r="AI16" s="80" t="s">
        <v>509</v>
      </c>
      <c r="AJ16" s="80"/>
      <c r="AK16" s="80"/>
      <c r="AL16" s="80"/>
      <c r="AM16" s="80"/>
      <c r="AN16" s="80"/>
    </row>
    <row r="17" spans="1:40">
      <c r="A17" t="str">
        <f>IF(副作用項目!$AN11=TRUE,1,"")</f>
        <v/>
      </c>
      <c r="B17" t="str">
        <f>IF(A17=1,SUM(A$3:A17),"")</f>
        <v/>
      </c>
      <c r="C17" s="86" t="str">
        <f>副作用項目!$B11</f>
        <v>シタラビン(ｷﾛｻｲﾄﾞ)</v>
      </c>
      <c r="D17" s="79" t="s">
        <v>144</v>
      </c>
      <c r="E17" s="79" t="s">
        <v>356</v>
      </c>
      <c r="F17" s="79" t="s">
        <v>357</v>
      </c>
      <c r="G17" s="79" t="s">
        <v>698</v>
      </c>
      <c r="H17" s="79" t="s">
        <v>35</v>
      </c>
      <c r="I17" s="82" t="s">
        <v>509</v>
      </c>
      <c r="J17" s="79" t="s">
        <v>632</v>
      </c>
      <c r="K17" s="79" t="s">
        <v>41</v>
      </c>
      <c r="L17" s="79" t="s">
        <v>40</v>
      </c>
      <c r="M17" s="79" t="s">
        <v>42</v>
      </c>
      <c r="N17" s="79" t="s">
        <v>25</v>
      </c>
      <c r="O17" s="79" t="s">
        <v>467</v>
      </c>
      <c r="P17" s="79" t="s">
        <v>635</v>
      </c>
      <c r="Q17" s="79" t="s">
        <v>505</v>
      </c>
      <c r="R17" s="79" t="s">
        <v>238</v>
      </c>
      <c r="S17" s="79" t="s">
        <v>620</v>
      </c>
      <c r="T17" s="79" t="s">
        <v>218</v>
      </c>
      <c r="U17" s="79"/>
      <c r="V17" s="79"/>
      <c r="W17" s="79"/>
      <c r="X17" s="79"/>
      <c r="Y17" s="79"/>
      <c r="Z17" s="79"/>
      <c r="AA17" s="79"/>
      <c r="AB17" s="79"/>
      <c r="AC17" s="80" t="s">
        <v>35</v>
      </c>
      <c r="AD17" s="80" t="s">
        <v>632</v>
      </c>
      <c r="AE17" s="80" t="s">
        <v>41</v>
      </c>
      <c r="AF17" s="80" t="s">
        <v>40</v>
      </c>
      <c r="AG17" s="80" t="s">
        <v>42</v>
      </c>
      <c r="AH17" s="80" t="s">
        <v>25</v>
      </c>
      <c r="AI17" s="81" t="s">
        <v>467</v>
      </c>
      <c r="AJ17" s="80" t="s">
        <v>635</v>
      </c>
      <c r="AK17" s="80" t="s">
        <v>505</v>
      </c>
      <c r="AL17" s="80" t="s">
        <v>238</v>
      </c>
      <c r="AM17" s="80" t="s">
        <v>620</v>
      </c>
      <c r="AN17" s="80" t="s">
        <v>218</v>
      </c>
    </row>
    <row r="18" spans="1:40">
      <c r="A18" t="str">
        <f>IF(副作用項目!$AN12=TRUE,1,"")</f>
        <v/>
      </c>
      <c r="B18" t="str">
        <f>IF(A18=1,SUM(A$3:A18),"")</f>
        <v/>
      </c>
      <c r="C18" s="86" t="str">
        <f>副作用項目!$B12</f>
        <v>フルオロウラシル(5-FU)</v>
      </c>
      <c r="D18" s="79" t="s">
        <v>145</v>
      </c>
      <c r="E18" s="79" t="s">
        <v>358</v>
      </c>
      <c r="F18" s="79" t="s">
        <v>359</v>
      </c>
      <c r="G18" s="79" t="s">
        <v>697</v>
      </c>
      <c r="H18" s="79" t="s">
        <v>22</v>
      </c>
      <c r="I18" s="82" t="s">
        <v>230</v>
      </c>
      <c r="J18" s="79" t="s">
        <v>35</v>
      </c>
      <c r="K18" s="79" t="s">
        <v>509</v>
      </c>
      <c r="L18" s="79" t="s">
        <v>586</v>
      </c>
      <c r="M18" s="79" t="s">
        <v>635</v>
      </c>
      <c r="N18" s="82" t="s">
        <v>40</v>
      </c>
      <c r="O18" s="79" t="s">
        <v>25</v>
      </c>
      <c r="P18" s="79" t="s">
        <v>41</v>
      </c>
      <c r="Q18" s="79" t="s">
        <v>24</v>
      </c>
      <c r="R18" s="82" t="s">
        <v>643</v>
      </c>
      <c r="S18" s="79" t="s">
        <v>632</v>
      </c>
      <c r="T18" s="82" t="s">
        <v>20</v>
      </c>
      <c r="U18" s="82" t="s">
        <v>466</v>
      </c>
      <c r="V18" s="79" t="s">
        <v>709</v>
      </c>
      <c r="W18" s="79" t="s">
        <v>664</v>
      </c>
      <c r="X18" s="82" t="s">
        <v>238</v>
      </c>
      <c r="Y18" s="82" t="s">
        <v>42</v>
      </c>
      <c r="Z18" s="79" t="s">
        <v>620</v>
      </c>
      <c r="AA18" s="80"/>
      <c r="AB18" s="80"/>
      <c r="AC18" s="80" t="s">
        <v>22</v>
      </c>
      <c r="AD18" s="80" t="s">
        <v>35</v>
      </c>
      <c r="AE18" s="80" t="s">
        <v>586</v>
      </c>
      <c r="AF18" s="80" t="s">
        <v>635</v>
      </c>
      <c r="AG18" s="80" t="s">
        <v>509</v>
      </c>
      <c r="AH18" s="80" t="s">
        <v>25</v>
      </c>
      <c r="AI18" s="80" t="s">
        <v>41</v>
      </c>
      <c r="AJ18" s="80" t="s">
        <v>24</v>
      </c>
      <c r="AK18" s="80" t="s">
        <v>632</v>
      </c>
      <c r="AL18" s="80" t="s">
        <v>706</v>
      </c>
      <c r="AM18" s="80" t="s">
        <v>664</v>
      </c>
      <c r="AN18" s="80" t="s">
        <v>620</v>
      </c>
    </row>
    <row r="19" spans="1:40">
      <c r="A19" t="str">
        <f>IF(副作用項目!$AP9=TRUE,1,"")</f>
        <v/>
      </c>
      <c r="B19" t="str">
        <f>IF(A19=1,SUM(A$3:A19),"")</f>
        <v/>
      </c>
      <c r="C19" s="86" t="str">
        <f>副作用項目!$N9</f>
        <v>プララトレキサート(ｼﾞﾌｫﾙﾀ)</v>
      </c>
      <c r="D19" s="79" t="s">
        <v>146</v>
      </c>
      <c r="E19" s="79" t="s">
        <v>361</v>
      </c>
      <c r="F19" s="79" t="s">
        <v>360</v>
      </c>
      <c r="G19" s="79" t="s">
        <v>696</v>
      </c>
      <c r="H19" s="79" t="s">
        <v>20</v>
      </c>
      <c r="I19" s="79" t="s">
        <v>238</v>
      </c>
      <c r="J19" s="79" t="s">
        <v>35</v>
      </c>
      <c r="K19" s="79" t="s">
        <v>664</v>
      </c>
      <c r="L19" s="79" t="s">
        <v>509</v>
      </c>
      <c r="M19" s="79"/>
      <c r="N19" s="80"/>
      <c r="O19" s="80"/>
      <c r="P19" s="79"/>
      <c r="Q19" s="79"/>
      <c r="R19" s="79"/>
      <c r="S19" s="79"/>
      <c r="T19" s="79"/>
      <c r="U19" s="79"/>
      <c r="V19" s="79"/>
      <c r="W19" s="79"/>
      <c r="X19" s="79"/>
      <c r="Y19" s="79"/>
      <c r="Z19" s="79"/>
      <c r="AA19" s="79"/>
      <c r="AB19" s="80"/>
      <c r="AC19" s="80" t="s">
        <v>20</v>
      </c>
      <c r="AD19" s="80" t="s">
        <v>238</v>
      </c>
      <c r="AE19" s="80" t="s">
        <v>35</v>
      </c>
      <c r="AF19" s="80" t="s">
        <v>664</v>
      </c>
      <c r="AG19" s="80" t="s">
        <v>509</v>
      </c>
      <c r="AH19" s="80"/>
      <c r="AI19" s="80"/>
      <c r="AJ19" s="80"/>
      <c r="AK19" s="80"/>
      <c r="AL19" s="80"/>
      <c r="AM19" s="80"/>
      <c r="AN19" s="80"/>
    </row>
    <row r="20" spans="1:40">
      <c r="A20" t="str">
        <f>IF(副作用項目!$AP10=TRUE,1,"")</f>
        <v/>
      </c>
      <c r="B20" t="str">
        <f>IF(A20=1,SUM(A$3:A20),"")</f>
        <v/>
      </c>
      <c r="C20" s="86" t="str">
        <f>副作用項目!$N10</f>
        <v>ペメトレキセド(ｱﾘﾑﾀ)</v>
      </c>
      <c r="D20" s="79" t="s">
        <v>147</v>
      </c>
      <c r="E20" s="79" t="s">
        <v>362</v>
      </c>
      <c r="F20" s="79" t="s">
        <v>354</v>
      </c>
      <c r="G20" s="79" t="s">
        <v>696</v>
      </c>
      <c r="H20" s="79" t="s">
        <v>24</v>
      </c>
      <c r="I20" s="79" t="s">
        <v>509</v>
      </c>
      <c r="J20" s="79" t="s">
        <v>466</v>
      </c>
      <c r="K20" s="79" t="s">
        <v>17</v>
      </c>
      <c r="L20" s="79" t="s">
        <v>22</v>
      </c>
      <c r="M20" s="79" t="s">
        <v>40</v>
      </c>
      <c r="N20" s="79" t="s">
        <v>593</v>
      </c>
      <c r="O20" s="79" t="s">
        <v>38</v>
      </c>
      <c r="P20" s="79" t="s">
        <v>20</v>
      </c>
      <c r="Q20" s="79" t="s">
        <v>41</v>
      </c>
      <c r="R20" s="79"/>
      <c r="S20" s="79"/>
      <c r="T20" s="79"/>
      <c r="U20" s="79"/>
      <c r="V20" s="79"/>
      <c r="W20" s="79"/>
      <c r="X20" s="79"/>
      <c r="Y20" s="79"/>
      <c r="Z20" s="79"/>
      <c r="AA20" s="79"/>
      <c r="AB20" s="79"/>
      <c r="AC20" s="80" t="s">
        <v>24</v>
      </c>
      <c r="AD20" s="80" t="s">
        <v>509</v>
      </c>
      <c r="AE20" s="80" t="s">
        <v>466</v>
      </c>
      <c r="AF20" s="80" t="s">
        <v>17</v>
      </c>
      <c r="AG20" s="80" t="s">
        <v>22</v>
      </c>
      <c r="AH20" s="80" t="s">
        <v>40</v>
      </c>
      <c r="AI20" s="80" t="s">
        <v>593</v>
      </c>
      <c r="AJ20" s="80" t="s">
        <v>38</v>
      </c>
      <c r="AK20" s="80" t="s">
        <v>20</v>
      </c>
      <c r="AL20" s="80" t="s">
        <v>41</v>
      </c>
      <c r="AM20" s="80"/>
      <c r="AN20" s="80"/>
    </row>
    <row r="21" spans="1:40">
      <c r="A21" t="str">
        <f>IF(副作用項目!$AP11=TRUE,1,"")</f>
        <v/>
      </c>
      <c r="B21" t="str">
        <f>IF(A21=1,SUM(A$3:A21),"")</f>
        <v/>
      </c>
      <c r="C21" s="86" t="str">
        <f>副作用項目!$N11</f>
        <v>メトトレキサート(ﾒｿﾄﾚｷｾｰﾄ)</v>
      </c>
      <c r="D21" s="79" t="s">
        <v>148</v>
      </c>
      <c r="E21" s="79" t="s">
        <v>363</v>
      </c>
      <c r="F21" s="79" t="s">
        <v>364</v>
      </c>
      <c r="G21" s="79" t="s">
        <v>698</v>
      </c>
      <c r="H21" s="79" t="s">
        <v>238</v>
      </c>
      <c r="I21" s="79" t="s">
        <v>660</v>
      </c>
      <c r="J21" s="79" t="s">
        <v>35</v>
      </c>
      <c r="K21" s="79" t="s">
        <v>24</v>
      </c>
      <c r="L21" s="82" t="s">
        <v>643</v>
      </c>
      <c r="M21" s="79" t="s">
        <v>25</v>
      </c>
      <c r="N21" s="79" t="s">
        <v>41</v>
      </c>
      <c r="O21" s="82" t="s">
        <v>40</v>
      </c>
      <c r="P21" s="79" t="s">
        <v>664</v>
      </c>
      <c r="Q21" s="79" t="s">
        <v>22</v>
      </c>
      <c r="R21" s="79" t="s">
        <v>632</v>
      </c>
      <c r="S21" s="79" t="s">
        <v>635</v>
      </c>
      <c r="T21" s="79" t="s">
        <v>467</v>
      </c>
      <c r="U21" s="79" t="s">
        <v>509</v>
      </c>
      <c r="V21" s="82" t="s">
        <v>230</v>
      </c>
      <c r="W21" s="80"/>
      <c r="X21" s="80"/>
      <c r="Y21" s="79"/>
      <c r="Z21" s="79"/>
      <c r="AA21" s="79"/>
      <c r="AB21" s="79"/>
      <c r="AC21" s="80" t="s">
        <v>238</v>
      </c>
      <c r="AD21" s="80" t="s">
        <v>659</v>
      </c>
      <c r="AE21" s="80" t="s">
        <v>35</v>
      </c>
      <c r="AF21" s="80" t="s">
        <v>24</v>
      </c>
      <c r="AG21" s="80" t="s">
        <v>25</v>
      </c>
      <c r="AH21" s="80" t="s">
        <v>41</v>
      </c>
      <c r="AI21" s="80" t="s">
        <v>664</v>
      </c>
      <c r="AJ21" s="80" t="s">
        <v>22</v>
      </c>
      <c r="AK21" s="80" t="s">
        <v>632</v>
      </c>
      <c r="AL21" s="80" t="s">
        <v>635</v>
      </c>
      <c r="AM21" s="80" t="s">
        <v>467</v>
      </c>
      <c r="AN21" s="80" t="s">
        <v>509</v>
      </c>
    </row>
    <row r="22" spans="1:40">
      <c r="A22" t="str">
        <f>IF(副作用項目!$AP12=TRUE,1,"")</f>
        <v/>
      </c>
      <c r="B22" t="str">
        <f>IF(A22=1,SUM(A$3:A22),"")</f>
        <v/>
      </c>
      <c r="C22" s="86" t="str">
        <f>副作用項目!$N12</f>
        <v>アザシチジン(ﾋﾞﾀﾞｰｻﾞ)</v>
      </c>
      <c r="D22" s="79" t="s">
        <v>149</v>
      </c>
      <c r="E22" s="79" t="s">
        <v>365</v>
      </c>
      <c r="F22" s="79" t="s">
        <v>357</v>
      </c>
      <c r="G22" s="79" t="s">
        <v>696</v>
      </c>
      <c r="H22" s="79" t="s">
        <v>35</v>
      </c>
      <c r="I22" s="79" t="s">
        <v>238</v>
      </c>
      <c r="J22" s="79" t="s">
        <v>509</v>
      </c>
      <c r="K22" s="79" t="s">
        <v>40</v>
      </c>
      <c r="L22" s="79" t="s">
        <v>42</v>
      </c>
      <c r="M22" s="79" t="s">
        <v>41</v>
      </c>
      <c r="N22" s="79" t="s">
        <v>24</v>
      </c>
      <c r="O22" s="79" t="s">
        <v>643</v>
      </c>
      <c r="P22" s="79" t="s">
        <v>25</v>
      </c>
      <c r="Q22" s="80" t="s">
        <v>620</v>
      </c>
      <c r="R22" s="80"/>
      <c r="S22" s="80"/>
      <c r="T22" s="80"/>
      <c r="U22" s="79"/>
      <c r="V22" s="79"/>
      <c r="W22" s="79"/>
      <c r="X22" s="79"/>
      <c r="Y22" s="79"/>
      <c r="Z22" s="79"/>
      <c r="AA22" s="79"/>
      <c r="AB22" s="79"/>
      <c r="AC22" s="80" t="s">
        <v>35</v>
      </c>
      <c r="AD22" s="80" t="s">
        <v>238</v>
      </c>
      <c r="AE22" s="80" t="s">
        <v>509</v>
      </c>
      <c r="AF22" s="80" t="s">
        <v>40</v>
      </c>
      <c r="AG22" s="80" t="s">
        <v>42</v>
      </c>
      <c r="AH22" s="80" t="s">
        <v>41</v>
      </c>
      <c r="AI22" s="80" t="s">
        <v>24</v>
      </c>
      <c r="AJ22" s="80" t="s">
        <v>643</v>
      </c>
      <c r="AK22" s="80" t="s">
        <v>25</v>
      </c>
      <c r="AL22" s="80" t="s">
        <v>620</v>
      </c>
      <c r="AM22" s="80"/>
      <c r="AN22" s="80"/>
    </row>
    <row r="23" spans="1:40">
      <c r="A23" t="str">
        <f>IF(副作用項目!$AR9=TRUE,1,"")</f>
        <v/>
      </c>
      <c r="B23" t="str">
        <f>IF(A23=1,SUM(A$3:A23),"")</f>
        <v/>
      </c>
      <c r="C23" s="86" t="str">
        <f>副作用項目!$Z9</f>
        <v>≪予備枠4≫</v>
      </c>
      <c r="D23" s="79" t="s">
        <v>905</v>
      </c>
      <c r="E23" s="79"/>
      <c r="F23" s="79"/>
      <c r="G23" s="79"/>
      <c r="H23" s="79"/>
      <c r="I23" s="79"/>
      <c r="J23" s="79"/>
      <c r="K23" s="79"/>
      <c r="L23" s="79"/>
      <c r="M23" s="79"/>
      <c r="N23" s="79"/>
      <c r="O23" s="79"/>
      <c r="P23" s="79"/>
      <c r="Q23" s="80"/>
      <c r="R23" s="80"/>
      <c r="S23" s="80"/>
      <c r="T23" s="80"/>
      <c r="U23" s="79"/>
      <c r="V23" s="79"/>
      <c r="W23" s="79"/>
      <c r="X23" s="79"/>
      <c r="Y23" s="79"/>
      <c r="Z23" s="79"/>
      <c r="AA23" s="79"/>
      <c r="AB23" s="79"/>
      <c r="AC23" s="80"/>
      <c r="AD23" s="80"/>
      <c r="AE23" s="80"/>
      <c r="AF23" s="80"/>
      <c r="AG23" s="80"/>
      <c r="AH23" s="80"/>
      <c r="AI23" s="80"/>
      <c r="AJ23" s="80"/>
      <c r="AK23" s="80"/>
      <c r="AL23" s="80"/>
      <c r="AM23" s="80"/>
      <c r="AN23" s="80"/>
    </row>
    <row r="24" spans="1:40">
      <c r="A24" t="str">
        <f>IF(副作用項目!$AR10=TRUE,1,"")</f>
        <v/>
      </c>
      <c r="B24" t="str">
        <f>IF(A24=1,SUM(A$3:A24),"")</f>
        <v/>
      </c>
      <c r="C24" s="86" t="str">
        <f>副作用項目!$Z10</f>
        <v>≪予備枠5≫</v>
      </c>
      <c r="D24" s="79" t="s">
        <v>906</v>
      </c>
      <c r="E24" s="79"/>
      <c r="F24" s="79"/>
      <c r="G24" s="79"/>
      <c r="H24" s="79"/>
      <c r="I24" s="79"/>
      <c r="J24" s="79"/>
      <c r="K24" s="79"/>
      <c r="L24" s="79"/>
      <c r="M24" s="79"/>
      <c r="N24" s="79"/>
      <c r="O24" s="79"/>
      <c r="P24" s="79"/>
      <c r="Q24" s="80"/>
      <c r="R24" s="80"/>
      <c r="S24" s="80"/>
      <c r="T24" s="80"/>
      <c r="U24" s="79"/>
      <c r="V24" s="79"/>
      <c r="W24" s="79"/>
      <c r="X24" s="79"/>
      <c r="Y24" s="79"/>
      <c r="Z24" s="79"/>
      <c r="AA24" s="79"/>
      <c r="AB24" s="79"/>
      <c r="AC24" s="80"/>
      <c r="AD24" s="80"/>
      <c r="AE24" s="80"/>
      <c r="AF24" s="80"/>
      <c r="AG24" s="80"/>
      <c r="AH24" s="80"/>
      <c r="AI24" s="80"/>
      <c r="AJ24" s="80"/>
      <c r="AK24" s="80"/>
      <c r="AL24" s="80"/>
      <c r="AM24" s="80"/>
      <c r="AN24" s="80"/>
    </row>
    <row r="25" spans="1:40">
      <c r="A25" t="str">
        <f>IF(副作用項目!$AR11=TRUE,1,"")</f>
        <v/>
      </c>
      <c r="B25" t="str">
        <f>IF(A25=1,SUM(A$3:A25),"")</f>
        <v/>
      </c>
      <c r="C25" s="86" t="str">
        <f>副作用項目!$Z11</f>
        <v>≪予備枠6≫</v>
      </c>
      <c r="D25" s="79" t="s">
        <v>907</v>
      </c>
      <c r="E25" s="79"/>
      <c r="F25" s="79"/>
      <c r="G25" s="79"/>
      <c r="H25" s="79"/>
      <c r="I25" s="79"/>
      <c r="J25" s="79"/>
      <c r="K25" s="79"/>
      <c r="L25" s="79"/>
      <c r="M25" s="79"/>
      <c r="N25" s="79"/>
      <c r="O25" s="79"/>
      <c r="P25" s="79"/>
      <c r="Q25" s="80"/>
      <c r="R25" s="80"/>
      <c r="S25" s="80"/>
      <c r="T25" s="80"/>
      <c r="U25" s="79"/>
      <c r="V25" s="79"/>
      <c r="W25" s="79"/>
      <c r="X25" s="79"/>
      <c r="Y25" s="79"/>
      <c r="Z25" s="79"/>
      <c r="AA25" s="79"/>
      <c r="AB25" s="79"/>
      <c r="AC25" s="80"/>
      <c r="AD25" s="80"/>
      <c r="AE25" s="80"/>
      <c r="AF25" s="80"/>
      <c r="AG25" s="80"/>
      <c r="AH25" s="80"/>
      <c r="AI25" s="80"/>
      <c r="AJ25" s="80"/>
      <c r="AK25" s="80"/>
      <c r="AL25" s="80"/>
      <c r="AM25" s="80"/>
      <c r="AN25" s="80"/>
    </row>
    <row r="26" spans="1:40">
      <c r="A26" t="str">
        <f>IF(副作用項目!$AR12=TRUE,1,"")</f>
        <v/>
      </c>
      <c r="B26" t="str">
        <f>IF(A26=1,SUM(A$3:A26),"")</f>
        <v/>
      </c>
      <c r="C26" s="86" t="str">
        <f>副作用項目!$Z12</f>
        <v>≪予備枠7≫</v>
      </c>
      <c r="D26" s="79" t="s">
        <v>908</v>
      </c>
      <c r="E26" s="79"/>
      <c r="F26" s="79"/>
      <c r="G26" s="79"/>
      <c r="H26" s="79"/>
      <c r="I26" s="79"/>
      <c r="J26" s="79"/>
      <c r="K26" s="79"/>
      <c r="L26" s="79"/>
      <c r="M26" s="79"/>
      <c r="N26" s="79"/>
      <c r="O26" s="79"/>
      <c r="P26" s="79"/>
      <c r="Q26" s="80"/>
      <c r="R26" s="80"/>
      <c r="S26" s="80"/>
      <c r="T26" s="80"/>
      <c r="U26" s="79"/>
      <c r="V26" s="79"/>
      <c r="W26" s="79"/>
      <c r="X26" s="79"/>
      <c r="Y26" s="79"/>
      <c r="Z26" s="79"/>
      <c r="AA26" s="79"/>
      <c r="AB26" s="79"/>
      <c r="AC26" s="80"/>
      <c r="AD26" s="80"/>
      <c r="AE26" s="80"/>
      <c r="AF26" s="80"/>
      <c r="AG26" s="80"/>
      <c r="AH26" s="80"/>
      <c r="AI26" s="80"/>
      <c r="AJ26" s="80"/>
      <c r="AK26" s="80"/>
      <c r="AL26" s="80"/>
      <c r="AM26" s="80"/>
      <c r="AN26" s="80"/>
    </row>
    <row r="27" spans="1:40">
      <c r="A27" t="str">
        <f>IF(副作用項目!$AN14=TRUE,1,"")</f>
        <v/>
      </c>
      <c r="B27" t="str">
        <f>IF(A27=1,SUM(A$3:A27),"")</f>
        <v/>
      </c>
      <c r="C27" s="86" t="str">
        <f>副作用項目!$B14</f>
        <v>アクラルビシン(ｱｸﾗｼﾉﾝ)</v>
      </c>
      <c r="D27" s="79" t="s">
        <v>151</v>
      </c>
      <c r="E27" s="79" t="s">
        <v>366</v>
      </c>
      <c r="F27" s="79" t="s">
        <v>367</v>
      </c>
      <c r="G27" s="79" t="s">
        <v>691</v>
      </c>
      <c r="H27" s="79" t="s">
        <v>35</v>
      </c>
      <c r="I27" s="82" t="s">
        <v>17</v>
      </c>
      <c r="J27" s="79" t="s">
        <v>466</v>
      </c>
      <c r="K27" s="79" t="s">
        <v>24</v>
      </c>
      <c r="L27" s="79" t="s">
        <v>38</v>
      </c>
      <c r="M27" s="79" t="s">
        <v>22</v>
      </c>
      <c r="N27" s="79" t="s">
        <v>632</v>
      </c>
      <c r="O27" s="79" t="s">
        <v>40</v>
      </c>
      <c r="P27" s="79" t="s">
        <v>509</v>
      </c>
      <c r="Q27" s="79" t="s">
        <v>238</v>
      </c>
      <c r="R27" s="79" t="s">
        <v>42</v>
      </c>
      <c r="S27" s="79" t="s">
        <v>25</v>
      </c>
      <c r="T27" s="79" t="s">
        <v>620</v>
      </c>
      <c r="U27" s="79"/>
      <c r="V27" s="79"/>
      <c r="W27" s="79"/>
      <c r="X27" s="79"/>
      <c r="Y27" s="79"/>
      <c r="Z27" s="79"/>
      <c r="AA27" s="79"/>
      <c r="AB27" s="79"/>
      <c r="AC27" s="80" t="s">
        <v>35</v>
      </c>
      <c r="AD27" s="80" t="s">
        <v>466</v>
      </c>
      <c r="AE27" s="80" t="s">
        <v>24</v>
      </c>
      <c r="AF27" s="80" t="s">
        <v>38</v>
      </c>
      <c r="AG27" s="80" t="s">
        <v>22</v>
      </c>
      <c r="AH27" s="80" t="s">
        <v>632</v>
      </c>
      <c r="AI27" s="80" t="s">
        <v>40</v>
      </c>
      <c r="AJ27" s="80" t="s">
        <v>509</v>
      </c>
      <c r="AK27" s="80" t="s">
        <v>238</v>
      </c>
      <c r="AL27" s="80" t="s">
        <v>42</v>
      </c>
      <c r="AM27" s="80" t="s">
        <v>25</v>
      </c>
      <c r="AN27" s="80" t="s">
        <v>620</v>
      </c>
    </row>
    <row r="28" spans="1:40">
      <c r="A28" t="str">
        <f>IF(副作用項目!$AN15=TRUE,1,"")</f>
        <v/>
      </c>
      <c r="B28" t="str">
        <f>IF(A28=1,SUM(A$3:A28),"")</f>
        <v/>
      </c>
      <c r="C28" s="86" t="str">
        <f>副作用項目!$B15</f>
        <v>アムルビシン(ｶﾙｾﾄﾞ)</v>
      </c>
      <c r="D28" s="79" t="s">
        <v>152</v>
      </c>
      <c r="E28" s="79" t="s">
        <v>368</v>
      </c>
      <c r="F28" s="79" t="s">
        <v>369</v>
      </c>
      <c r="G28" s="79" t="s">
        <v>696</v>
      </c>
      <c r="H28" s="79" t="s">
        <v>35</v>
      </c>
      <c r="I28" s="79" t="s">
        <v>466</v>
      </c>
      <c r="J28" s="79" t="s">
        <v>17</v>
      </c>
      <c r="K28" s="79" t="s">
        <v>24</v>
      </c>
      <c r="L28" s="79" t="s">
        <v>659</v>
      </c>
      <c r="M28" s="79" t="s">
        <v>662</v>
      </c>
      <c r="N28" s="79" t="s">
        <v>20</v>
      </c>
      <c r="O28" s="79" t="s">
        <v>40</v>
      </c>
      <c r="P28" s="79" t="s">
        <v>38</v>
      </c>
      <c r="Q28" s="79" t="s">
        <v>632</v>
      </c>
      <c r="R28" s="79" t="s">
        <v>41</v>
      </c>
      <c r="S28" s="79"/>
      <c r="T28" s="79"/>
      <c r="U28" s="79"/>
      <c r="V28" s="79"/>
      <c r="W28" s="79"/>
      <c r="X28" s="79"/>
      <c r="Y28" s="79"/>
      <c r="Z28" s="79"/>
      <c r="AA28" s="79"/>
      <c r="AB28" s="79"/>
      <c r="AC28" s="80" t="s">
        <v>35</v>
      </c>
      <c r="AD28" s="80" t="s">
        <v>466</v>
      </c>
      <c r="AE28" s="80" t="s">
        <v>17</v>
      </c>
      <c r="AF28" s="80" t="s">
        <v>24</v>
      </c>
      <c r="AG28" s="80" t="s">
        <v>659</v>
      </c>
      <c r="AH28" s="80" t="s">
        <v>661</v>
      </c>
      <c r="AI28" s="80" t="s">
        <v>20</v>
      </c>
      <c r="AJ28" s="80" t="s">
        <v>40</v>
      </c>
      <c r="AK28" s="80" t="s">
        <v>38</v>
      </c>
      <c r="AL28" s="80" t="s">
        <v>632</v>
      </c>
      <c r="AM28" s="80" t="s">
        <v>41</v>
      </c>
      <c r="AN28" s="80"/>
    </row>
    <row r="29" spans="1:40">
      <c r="A29" t="str">
        <f>IF(副作用項目!$AN16=TRUE,1,"")</f>
        <v/>
      </c>
      <c r="B29" t="str">
        <f>IF(A29=1,SUM(A$3:A29),"")</f>
        <v/>
      </c>
      <c r="C29" s="86" t="str">
        <f>副作用項目!$B16</f>
        <v>イダルビシン(ｲﾀﾞﾏｲｼﾝ)</v>
      </c>
      <c r="D29" s="79" t="s">
        <v>153</v>
      </c>
      <c r="E29" s="79" t="s">
        <v>370</v>
      </c>
      <c r="F29" s="79" t="s">
        <v>364</v>
      </c>
      <c r="G29" s="79" t="s">
        <v>713</v>
      </c>
      <c r="H29" s="79" t="s">
        <v>35</v>
      </c>
      <c r="I29" s="79" t="s">
        <v>40</v>
      </c>
      <c r="J29" s="79" t="s">
        <v>20</v>
      </c>
      <c r="K29" s="79" t="s">
        <v>25</v>
      </c>
      <c r="L29" s="79" t="s">
        <v>238</v>
      </c>
      <c r="M29" s="79" t="s">
        <v>509</v>
      </c>
      <c r="N29" s="79" t="s">
        <v>42</v>
      </c>
      <c r="O29" s="79" t="s">
        <v>620</v>
      </c>
      <c r="P29" s="79"/>
      <c r="Q29" s="79"/>
      <c r="R29" s="79"/>
      <c r="S29" s="79"/>
      <c r="T29" s="79"/>
      <c r="U29" s="79"/>
      <c r="V29" s="79"/>
      <c r="W29" s="79"/>
      <c r="X29" s="79"/>
      <c r="Y29" s="79"/>
      <c r="Z29" s="79"/>
      <c r="AA29" s="79"/>
      <c r="AB29" s="79"/>
      <c r="AC29" s="80" t="s">
        <v>35</v>
      </c>
      <c r="AD29" s="80" t="s">
        <v>40</v>
      </c>
      <c r="AE29" s="80" t="s">
        <v>20</v>
      </c>
      <c r="AF29" s="80" t="s">
        <v>25</v>
      </c>
      <c r="AG29" s="80" t="s">
        <v>238</v>
      </c>
      <c r="AH29" s="80" t="s">
        <v>509</v>
      </c>
      <c r="AI29" s="80" t="s">
        <v>42</v>
      </c>
      <c r="AJ29" s="80" t="s">
        <v>620</v>
      </c>
      <c r="AK29" s="80"/>
      <c r="AL29" s="80"/>
      <c r="AM29" s="80"/>
      <c r="AN29" s="80"/>
    </row>
    <row r="30" spans="1:40">
      <c r="A30" t="str">
        <f>IF(副作用項目!$AN17=TRUE,1,"")</f>
        <v/>
      </c>
      <c r="B30" t="str">
        <f>IF(A30=1,SUM(A$3:A30),"")</f>
        <v/>
      </c>
      <c r="C30" s="86" t="str">
        <f>副作用項目!$B17</f>
        <v>エピルビシン</v>
      </c>
      <c r="D30" s="79" t="s">
        <v>154</v>
      </c>
      <c r="E30" s="79" t="s">
        <v>154</v>
      </c>
      <c r="F30" s="79" t="s">
        <v>371</v>
      </c>
      <c r="G30" s="79" t="s">
        <v>696</v>
      </c>
      <c r="H30" s="79" t="s">
        <v>35</v>
      </c>
      <c r="I30" s="79" t="s">
        <v>466</v>
      </c>
      <c r="J30" s="82" t="s">
        <v>38</v>
      </c>
      <c r="K30" s="79" t="s">
        <v>40</v>
      </c>
      <c r="L30" s="79" t="s">
        <v>24</v>
      </c>
      <c r="M30" s="79" t="s">
        <v>509</v>
      </c>
      <c r="N30" s="79" t="s">
        <v>238</v>
      </c>
      <c r="O30" s="79" t="s">
        <v>20</v>
      </c>
      <c r="P30" s="82" t="s">
        <v>17</v>
      </c>
      <c r="Q30" s="79" t="s">
        <v>241</v>
      </c>
      <c r="R30" s="79" t="s">
        <v>661</v>
      </c>
      <c r="S30" s="79" t="s">
        <v>42</v>
      </c>
      <c r="T30" s="79" t="s">
        <v>25</v>
      </c>
      <c r="U30" s="79" t="s">
        <v>620</v>
      </c>
      <c r="V30" s="80"/>
      <c r="W30" s="80"/>
      <c r="X30" s="79"/>
      <c r="Y30" s="79"/>
      <c r="Z30" s="79"/>
      <c r="AA30" s="79"/>
      <c r="AB30" s="79"/>
      <c r="AC30" s="80" t="s">
        <v>35</v>
      </c>
      <c r="AD30" s="80" t="s">
        <v>466</v>
      </c>
      <c r="AE30" s="80" t="s">
        <v>40</v>
      </c>
      <c r="AF30" s="80" t="s">
        <v>24</v>
      </c>
      <c r="AG30" s="80" t="s">
        <v>509</v>
      </c>
      <c r="AH30" s="80" t="s">
        <v>238</v>
      </c>
      <c r="AI30" s="80" t="s">
        <v>20</v>
      </c>
      <c r="AJ30" s="80" t="s">
        <v>241</v>
      </c>
      <c r="AK30" s="80" t="s">
        <v>661</v>
      </c>
      <c r="AL30" s="80" t="s">
        <v>42</v>
      </c>
      <c r="AM30" s="80" t="s">
        <v>25</v>
      </c>
      <c r="AN30" s="80" t="s">
        <v>620</v>
      </c>
    </row>
    <row r="31" spans="1:40">
      <c r="A31" t="str">
        <f>IF(副作用項目!$AN18=TRUE,1,"")</f>
        <v/>
      </c>
      <c r="B31" t="str">
        <f>IF(A31=1,SUM(A$3:A31),"")</f>
        <v/>
      </c>
      <c r="C31" s="86" t="str">
        <f>副作用項目!$B18</f>
        <v>≪予備枠8≫</v>
      </c>
      <c r="D31" s="79" t="s">
        <v>909</v>
      </c>
      <c r="E31" s="79"/>
      <c r="F31" s="79"/>
      <c r="G31" s="79"/>
      <c r="H31" s="79"/>
      <c r="I31" s="79"/>
      <c r="J31" s="82"/>
      <c r="K31" s="79"/>
      <c r="L31" s="79"/>
      <c r="M31" s="79"/>
      <c r="N31" s="79"/>
      <c r="O31" s="79"/>
      <c r="P31" s="82"/>
      <c r="Q31" s="79"/>
      <c r="R31" s="79"/>
      <c r="S31" s="79"/>
      <c r="T31" s="79"/>
      <c r="U31" s="79"/>
      <c r="V31" s="80"/>
      <c r="W31" s="80"/>
      <c r="X31" s="79"/>
      <c r="Y31" s="79"/>
      <c r="Z31" s="79"/>
      <c r="AA31" s="79"/>
      <c r="AB31" s="79"/>
      <c r="AC31" s="80"/>
      <c r="AD31" s="80"/>
      <c r="AE31" s="80"/>
      <c r="AF31" s="80"/>
      <c r="AG31" s="80"/>
      <c r="AH31" s="80"/>
      <c r="AI31" s="80"/>
      <c r="AJ31" s="80"/>
      <c r="AK31" s="80"/>
      <c r="AL31" s="80"/>
      <c r="AM31" s="80"/>
      <c r="AN31" s="80"/>
    </row>
    <row r="32" spans="1:40">
      <c r="A32" t="str">
        <f>IF(副作用項目!$AP14=TRUE,1,"")</f>
        <v/>
      </c>
      <c r="B32" t="str">
        <f>IF(A32=1,SUM(A$3:A32),"")</f>
        <v/>
      </c>
      <c r="C32" s="86" t="str">
        <f>副作用項目!$N14</f>
        <v>ダウノルビシン(ﾀﾞｲﾉﾏｲｼﾝ)</v>
      </c>
      <c r="D32" s="79" t="s">
        <v>155</v>
      </c>
      <c r="E32" s="79" t="s">
        <v>372</v>
      </c>
      <c r="F32" s="79" t="s">
        <v>373</v>
      </c>
      <c r="G32" s="79" t="s">
        <v>691</v>
      </c>
      <c r="H32" s="79" t="s">
        <v>40</v>
      </c>
      <c r="I32" s="79" t="s">
        <v>35</v>
      </c>
      <c r="J32" s="79" t="s">
        <v>238</v>
      </c>
      <c r="K32" s="79" t="s">
        <v>42</v>
      </c>
      <c r="L32" s="79" t="s">
        <v>25</v>
      </c>
      <c r="M32" s="79" t="s">
        <v>620</v>
      </c>
      <c r="N32" s="79" t="s">
        <v>509</v>
      </c>
      <c r="O32" s="80"/>
      <c r="P32" s="79"/>
      <c r="Q32" s="79"/>
      <c r="R32" s="79"/>
      <c r="S32" s="79"/>
      <c r="T32" s="79"/>
      <c r="U32" s="79"/>
      <c r="V32" s="79"/>
      <c r="W32" s="79"/>
      <c r="X32" s="79"/>
      <c r="Y32" s="79"/>
      <c r="Z32" s="79"/>
      <c r="AA32" s="79"/>
      <c r="AB32" s="79"/>
      <c r="AC32" s="80" t="s">
        <v>40</v>
      </c>
      <c r="AD32" s="80" t="s">
        <v>35</v>
      </c>
      <c r="AE32" s="80" t="s">
        <v>238</v>
      </c>
      <c r="AF32" s="80" t="s">
        <v>42</v>
      </c>
      <c r="AG32" s="80" t="s">
        <v>25</v>
      </c>
      <c r="AH32" s="80" t="s">
        <v>620</v>
      </c>
      <c r="AI32" s="80" t="s">
        <v>509</v>
      </c>
      <c r="AJ32" s="80"/>
      <c r="AK32" s="80"/>
      <c r="AL32" s="80"/>
      <c r="AM32" s="80"/>
      <c r="AN32" s="80"/>
    </row>
    <row r="33" spans="1:40">
      <c r="A33" t="str">
        <f>IF(副作用項目!$AP15=TRUE,1,"")</f>
        <v/>
      </c>
      <c r="B33" t="str">
        <f>IF(A33=1,SUM(A$3:A33),"")</f>
        <v/>
      </c>
      <c r="C33" s="86" t="str">
        <f>副作用項目!$N15</f>
        <v>ドキソルビシン(ｱﾄﾞﾘｱｼﾝ)</v>
      </c>
      <c r="D33" s="79" t="s">
        <v>156</v>
      </c>
      <c r="E33" s="79" t="s">
        <v>374</v>
      </c>
      <c r="F33" s="79" t="s">
        <v>343</v>
      </c>
      <c r="G33" s="79" t="s">
        <v>698</v>
      </c>
      <c r="H33" s="79" t="s">
        <v>40</v>
      </c>
      <c r="I33" s="79" t="s">
        <v>35</v>
      </c>
      <c r="J33" s="79" t="s">
        <v>238</v>
      </c>
      <c r="K33" s="79" t="s">
        <v>41</v>
      </c>
      <c r="L33" s="79" t="s">
        <v>42</v>
      </c>
      <c r="M33" s="79" t="s">
        <v>25</v>
      </c>
      <c r="N33" s="79" t="s">
        <v>620</v>
      </c>
      <c r="O33" s="79" t="s">
        <v>509</v>
      </c>
      <c r="P33" s="79"/>
      <c r="Q33" s="79"/>
      <c r="R33" s="79"/>
      <c r="S33" s="79"/>
      <c r="T33" s="79"/>
      <c r="U33" s="79"/>
      <c r="V33" s="79"/>
      <c r="W33" s="79"/>
      <c r="X33" s="79"/>
      <c r="Y33" s="79"/>
      <c r="Z33" s="79"/>
      <c r="AA33" s="79"/>
      <c r="AB33" s="79"/>
      <c r="AC33" s="80" t="s">
        <v>40</v>
      </c>
      <c r="AD33" s="80" t="s">
        <v>35</v>
      </c>
      <c r="AE33" s="80" t="s">
        <v>238</v>
      </c>
      <c r="AF33" s="80" t="s">
        <v>41</v>
      </c>
      <c r="AG33" s="80" t="s">
        <v>42</v>
      </c>
      <c r="AH33" s="80" t="s">
        <v>25</v>
      </c>
      <c r="AI33" s="80" t="s">
        <v>620</v>
      </c>
      <c r="AJ33" s="80" t="s">
        <v>509</v>
      </c>
      <c r="AK33" s="80"/>
      <c r="AL33" s="80"/>
      <c r="AM33" s="80"/>
      <c r="AN33" s="80"/>
    </row>
    <row r="34" spans="1:40">
      <c r="A34" t="str">
        <f>IF(副作用項目!$AP16=TRUE,1,"")</f>
        <v/>
      </c>
      <c r="B34" t="str">
        <f>IF(A34=1,SUM(A$3:A34),"")</f>
        <v/>
      </c>
      <c r="C34" s="86" t="str">
        <f>副作用項目!$N16</f>
        <v>ピラルビシン(ﾋﾟﾉﾙﾋﾞﾝ)</v>
      </c>
      <c r="D34" s="79" t="s">
        <v>157</v>
      </c>
      <c r="E34" s="79" t="s">
        <v>375</v>
      </c>
      <c r="F34" s="79" t="s">
        <v>369</v>
      </c>
      <c r="G34" s="79" t="s">
        <v>715</v>
      </c>
      <c r="H34" s="79" t="s">
        <v>35</v>
      </c>
      <c r="I34" s="79" t="s">
        <v>466</v>
      </c>
      <c r="J34" s="79" t="s">
        <v>17</v>
      </c>
      <c r="K34" s="79" t="s">
        <v>38</v>
      </c>
      <c r="L34" s="79" t="s">
        <v>24</v>
      </c>
      <c r="M34" s="79" t="s">
        <v>40</v>
      </c>
      <c r="N34" s="79" t="s">
        <v>509</v>
      </c>
      <c r="O34" s="79" t="s">
        <v>238</v>
      </c>
      <c r="P34" s="79" t="s">
        <v>42</v>
      </c>
      <c r="Q34" s="79" t="s">
        <v>25</v>
      </c>
      <c r="R34" s="79" t="s">
        <v>620</v>
      </c>
      <c r="S34" s="79"/>
      <c r="T34" s="79"/>
      <c r="U34" s="79"/>
      <c r="V34" s="79"/>
      <c r="W34" s="79"/>
      <c r="X34" s="79"/>
      <c r="Y34" s="79"/>
      <c r="Z34" s="79"/>
      <c r="AA34" s="79"/>
      <c r="AB34" s="79"/>
      <c r="AC34" s="80" t="s">
        <v>35</v>
      </c>
      <c r="AD34" s="80" t="s">
        <v>466</v>
      </c>
      <c r="AE34" s="80" t="s">
        <v>17</v>
      </c>
      <c r="AF34" s="80" t="s">
        <v>38</v>
      </c>
      <c r="AG34" s="80" t="s">
        <v>24</v>
      </c>
      <c r="AH34" s="80" t="s">
        <v>40</v>
      </c>
      <c r="AI34" s="80" t="s">
        <v>509</v>
      </c>
      <c r="AJ34" s="80" t="s">
        <v>238</v>
      </c>
      <c r="AK34" s="80" t="s">
        <v>42</v>
      </c>
      <c r="AL34" s="80" t="s">
        <v>25</v>
      </c>
      <c r="AM34" s="80" t="s">
        <v>620</v>
      </c>
      <c r="AN34" s="80"/>
    </row>
    <row r="35" spans="1:40">
      <c r="A35" t="str">
        <f>IF(副作用項目!$AP17=TRUE,1,"")</f>
        <v/>
      </c>
      <c r="B35" t="str">
        <f>IF(A35=1,SUM(A$3:A35),"")</f>
        <v/>
      </c>
      <c r="C35" s="86" t="str">
        <f>副作用項目!$N17</f>
        <v>ﾘﾎﾟｿｰﾑ化ﾄｷｿﾙﾋﾞｼﾝ(ドキシル)</v>
      </c>
      <c r="D35" s="79" t="s">
        <v>158</v>
      </c>
      <c r="E35" s="79" t="s">
        <v>377</v>
      </c>
      <c r="F35" s="79" t="s">
        <v>376</v>
      </c>
      <c r="G35" s="79" t="s">
        <v>696</v>
      </c>
      <c r="H35" s="79" t="s">
        <v>222</v>
      </c>
      <c r="I35" s="79" t="s">
        <v>20</v>
      </c>
      <c r="J35" s="79" t="s">
        <v>35</v>
      </c>
      <c r="K35" s="79" t="s">
        <v>466</v>
      </c>
      <c r="L35" s="79" t="s">
        <v>38</v>
      </c>
      <c r="M35" s="79" t="s">
        <v>659</v>
      </c>
      <c r="N35" s="79"/>
      <c r="O35" s="79"/>
      <c r="P35" s="79"/>
      <c r="Q35" s="79"/>
      <c r="R35" s="79"/>
      <c r="S35" s="79"/>
      <c r="T35" s="79"/>
      <c r="U35" s="79"/>
      <c r="V35" s="79"/>
      <c r="W35" s="79"/>
      <c r="X35" s="79"/>
      <c r="Y35" s="79"/>
      <c r="Z35" s="79"/>
      <c r="AA35" s="79"/>
      <c r="AB35" s="79"/>
      <c r="AC35" s="80" t="s">
        <v>222</v>
      </c>
      <c r="AD35" s="80" t="s">
        <v>20</v>
      </c>
      <c r="AE35" s="80" t="s">
        <v>35</v>
      </c>
      <c r="AF35" s="80" t="s">
        <v>466</v>
      </c>
      <c r="AG35" s="80" t="s">
        <v>38</v>
      </c>
      <c r="AH35" s="80" t="s">
        <v>659</v>
      </c>
      <c r="AI35" s="80"/>
      <c r="AJ35" s="80"/>
      <c r="AK35" s="80"/>
      <c r="AL35" s="80"/>
      <c r="AM35" s="80"/>
      <c r="AN35" s="80"/>
    </row>
    <row r="36" spans="1:40">
      <c r="A36" t="str">
        <f>IF(副作用項目!$AP18=TRUE,1,"")</f>
        <v/>
      </c>
      <c r="B36" t="str">
        <f>IF(A36=1,SUM(A$3:A36),"")</f>
        <v/>
      </c>
      <c r="C36" s="86" t="str">
        <f>副作用項目!$N18</f>
        <v>≪予備枠9≫</v>
      </c>
      <c r="D36" s="79" t="s">
        <v>910</v>
      </c>
      <c r="E36" s="79"/>
      <c r="F36" s="79"/>
      <c r="G36" s="79"/>
      <c r="H36" s="79"/>
      <c r="I36" s="79"/>
      <c r="J36" s="79"/>
      <c r="K36" s="79"/>
      <c r="L36" s="79"/>
      <c r="M36" s="79"/>
      <c r="N36" s="79"/>
      <c r="O36" s="79"/>
      <c r="P36" s="79"/>
      <c r="Q36" s="79"/>
      <c r="R36" s="79"/>
      <c r="S36" s="79"/>
      <c r="T36" s="79"/>
      <c r="U36" s="79"/>
      <c r="V36" s="79"/>
      <c r="W36" s="79"/>
      <c r="X36" s="79"/>
      <c r="Y36" s="79"/>
      <c r="Z36" s="79"/>
      <c r="AA36" s="79"/>
      <c r="AB36" s="79"/>
      <c r="AC36" s="80"/>
      <c r="AD36" s="80"/>
      <c r="AE36" s="80"/>
      <c r="AF36" s="80"/>
      <c r="AG36" s="80"/>
      <c r="AH36" s="80"/>
      <c r="AI36" s="80"/>
      <c r="AJ36" s="80"/>
      <c r="AK36" s="80"/>
      <c r="AL36" s="80"/>
      <c r="AM36" s="80"/>
      <c r="AN36" s="80"/>
    </row>
    <row r="37" spans="1:40">
      <c r="A37" t="str">
        <f>IF(副作用項目!$AR14=TRUE,1,"")</f>
        <v/>
      </c>
      <c r="B37" t="str">
        <f>IF(A37=1,SUM(A$3:A37),"")</f>
        <v/>
      </c>
      <c r="C37" s="86" t="str">
        <f>副作用項目!$Z14</f>
        <v>ミトキサントロン(ﾉﾊﾞﾝﾄﾛﾝ)</v>
      </c>
      <c r="D37" s="79" t="s">
        <v>159</v>
      </c>
      <c r="E37" s="79" t="s">
        <v>378</v>
      </c>
      <c r="F37" s="79" t="s">
        <v>379</v>
      </c>
      <c r="G37" s="79" t="s">
        <v>713</v>
      </c>
      <c r="H37" s="79" t="s">
        <v>40</v>
      </c>
      <c r="I37" s="79" t="s">
        <v>35</v>
      </c>
      <c r="J37" s="79" t="s">
        <v>41</v>
      </c>
      <c r="K37" s="79" t="s">
        <v>586</v>
      </c>
      <c r="L37" s="79" t="s">
        <v>42</v>
      </c>
      <c r="M37" s="79" t="s">
        <v>25</v>
      </c>
      <c r="N37" s="79" t="s">
        <v>620</v>
      </c>
      <c r="O37" s="79" t="s">
        <v>238</v>
      </c>
      <c r="P37" s="79" t="s">
        <v>509</v>
      </c>
      <c r="Q37" s="79"/>
      <c r="R37" s="79"/>
      <c r="S37" s="79"/>
      <c r="T37" s="79"/>
      <c r="U37" s="79"/>
      <c r="V37" s="79"/>
      <c r="W37" s="79"/>
      <c r="X37" s="79"/>
      <c r="Y37" s="79"/>
      <c r="Z37" s="79"/>
      <c r="AA37" s="79"/>
      <c r="AB37" s="79"/>
      <c r="AC37" s="80" t="s">
        <v>40</v>
      </c>
      <c r="AD37" s="80" t="s">
        <v>35</v>
      </c>
      <c r="AE37" s="80" t="s">
        <v>41</v>
      </c>
      <c r="AF37" s="80" t="s">
        <v>586</v>
      </c>
      <c r="AG37" s="80" t="s">
        <v>42</v>
      </c>
      <c r="AH37" s="80" t="s">
        <v>25</v>
      </c>
      <c r="AI37" s="80" t="s">
        <v>620</v>
      </c>
      <c r="AJ37" s="80" t="s">
        <v>238</v>
      </c>
      <c r="AK37" s="80" t="s">
        <v>509</v>
      </c>
      <c r="AL37" s="80"/>
      <c r="AM37" s="80"/>
      <c r="AN37" s="80"/>
    </row>
    <row r="38" spans="1:40">
      <c r="A38" t="str">
        <f>IF(副作用項目!$AR15=TRUE,1,"")</f>
        <v/>
      </c>
      <c r="B38" t="str">
        <f>IF(A38=1,SUM(A$3:A38),"")</f>
        <v/>
      </c>
      <c r="C38" s="86" t="str">
        <f>副作用項目!$Z15</f>
        <v>アクチノマイシンD(ｺｽﾒｹﾞﾝ)</v>
      </c>
      <c r="D38" s="79" t="s">
        <v>160</v>
      </c>
      <c r="E38" s="79" t="s">
        <v>380</v>
      </c>
      <c r="F38" s="79" t="s">
        <v>345</v>
      </c>
      <c r="G38" s="79" t="s">
        <v>691</v>
      </c>
      <c r="H38" s="79" t="s">
        <v>35</v>
      </c>
      <c r="I38" s="79" t="s">
        <v>660</v>
      </c>
      <c r="J38" s="79" t="s">
        <v>230</v>
      </c>
      <c r="K38" s="79" t="s">
        <v>40</v>
      </c>
      <c r="L38" s="79" t="s">
        <v>664</v>
      </c>
      <c r="M38" s="79" t="s">
        <v>509</v>
      </c>
      <c r="N38" s="79" t="s">
        <v>238</v>
      </c>
      <c r="O38" s="79" t="s">
        <v>643</v>
      </c>
      <c r="P38" s="79" t="s">
        <v>42</v>
      </c>
      <c r="Q38" s="79"/>
      <c r="R38" s="79"/>
      <c r="S38" s="79"/>
      <c r="T38" s="79"/>
      <c r="U38" s="79"/>
      <c r="V38" s="79"/>
      <c r="W38" s="79"/>
      <c r="X38" s="79"/>
      <c r="Y38" s="79"/>
      <c r="Z38" s="79"/>
      <c r="AA38" s="79"/>
      <c r="AB38" s="79"/>
      <c r="AC38" s="80" t="s">
        <v>35</v>
      </c>
      <c r="AD38" s="80" t="s">
        <v>659</v>
      </c>
      <c r="AE38" s="80" t="s">
        <v>230</v>
      </c>
      <c r="AF38" s="80" t="s">
        <v>40</v>
      </c>
      <c r="AG38" s="80" t="s">
        <v>664</v>
      </c>
      <c r="AH38" s="80" t="s">
        <v>509</v>
      </c>
      <c r="AI38" s="80" t="s">
        <v>238</v>
      </c>
      <c r="AJ38" s="80" t="s">
        <v>643</v>
      </c>
      <c r="AK38" s="80" t="s">
        <v>42</v>
      </c>
      <c r="AL38" s="80"/>
      <c r="AM38" s="80"/>
      <c r="AN38" s="80"/>
    </row>
    <row r="39" spans="1:40">
      <c r="A39" t="str">
        <f>IF(副作用項目!$AR16=TRUE,1,"")</f>
        <v/>
      </c>
      <c r="B39" t="str">
        <f>IF(A39=1,SUM(A$3:A39),"")</f>
        <v/>
      </c>
      <c r="C39" s="86" t="str">
        <f>副作用項目!$Z16</f>
        <v>ブレオマイシン(ﾌﾞﾚｵ)</v>
      </c>
      <c r="D39" s="79" t="s">
        <v>161</v>
      </c>
      <c r="E39" s="79" t="s">
        <v>381</v>
      </c>
      <c r="F39" s="79" t="s">
        <v>382</v>
      </c>
      <c r="G39" s="79" t="s">
        <v>715</v>
      </c>
      <c r="H39" s="79" t="s">
        <v>35</v>
      </c>
      <c r="I39" s="79" t="s">
        <v>41</v>
      </c>
      <c r="J39" s="79" t="s">
        <v>40</v>
      </c>
      <c r="K39" s="79"/>
      <c r="L39" s="79"/>
      <c r="M39" s="79"/>
      <c r="N39" s="79"/>
      <c r="O39" s="79"/>
      <c r="P39" s="79"/>
      <c r="Q39" s="79"/>
      <c r="R39" s="79"/>
      <c r="S39" s="79"/>
      <c r="T39" s="79"/>
      <c r="U39" s="79"/>
      <c r="V39" s="79"/>
      <c r="W39" s="79"/>
      <c r="X39" s="79"/>
      <c r="Y39" s="79"/>
      <c r="Z39" s="79"/>
      <c r="AA39" s="79"/>
      <c r="AB39" s="79"/>
      <c r="AC39" s="80" t="s">
        <v>35</v>
      </c>
      <c r="AD39" s="80" t="s">
        <v>41</v>
      </c>
      <c r="AE39" s="80" t="s">
        <v>40</v>
      </c>
      <c r="AF39" s="80"/>
      <c r="AG39" s="80"/>
      <c r="AH39" s="80"/>
      <c r="AI39" s="80"/>
      <c r="AJ39" s="80"/>
      <c r="AK39" s="80"/>
      <c r="AL39" s="80"/>
      <c r="AM39" s="80"/>
      <c r="AN39" s="80"/>
    </row>
    <row r="40" spans="1:40">
      <c r="A40" t="str">
        <f>IF(副作用項目!$AR17=TRUE,1,"")</f>
        <v/>
      </c>
      <c r="B40" t="str">
        <f>IF(A40=1,SUM(A$3:A40),"")</f>
        <v/>
      </c>
      <c r="C40" s="86" t="str">
        <f>副作用項目!$Z17</f>
        <v>マイトマイシンC(ﾏｲﾄﾏｲｼﾝ)</v>
      </c>
      <c r="D40" s="79" t="s">
        <v>162</v>
      </c>
      <c r="E40" s="79" t="s">
        <v>384</v>
      </c>
      <c r="F40" s="79" t="s">
        <v>359</v>
      </c>
      <c r="G40" s="79" t="s">
        <v>713</v>
      </c>
      <c r="H40" s="79" t="s">
        <v>25</v>
      </c>
      <c r="I40" s="79" t="s">
        <v>35</v>
      </c>
      <c r="J40" s="79" t="s">
        <v>40</v>
      </c>
      <c r="K40" s="79" t="s">
        <v>41</v>
      </c>
      <c r="L40" s="79" t="s">
        <v>660</v>
      </c>
      <c r="M40" s="79" t="s">
        <v>509</v>
      </c>
      <c r="N40" s="79" t="s">
        <v>238</v>
      </c>
      <c r="O40" s="79" t="s">
        <v>17</v>
      </c>
      <c r="P40" s="79" t="s">
        <v>673</v>
      </c>
      <c r="Q40" s="79"/>
      <c r="R40" s="79"/>
      <c r="S40" s="79"/>
      <c r="T40" s="79"/>
      <c r="U40" s="79"/>
      <c r="V40" s="79"/>
      <c r="W40" s="79"/>
      <c r="X40" s="79"/>
      <c r="Y40" s="79"/>
      <c r="Z40" s="79"/>
      <c r="AA40" s="79"/>
      <c r="AB40" s="79"/>
      <c r="AC40" s="80" t="s">
        <v>25</v>
      </c>
      <c r="AD40" s="80" t="s">
        <v>35</v>
      </c>
      <c r="AE40" s="80" t="s">
        <v>40</v>
      </c>
      <c r="AF40" s="80" t="s">
        <v>41</v>
      </c>
      <c r="AG40" s="80" t="s">
        <v>659</v>
      </c>
      <c r="AH40" s="80" t="s">
        <v>509</v>
      </c>
      <c r="AI40" s="80" t="s">
        <v>238</v>
      </c>
      <c r="AJ40" s="80" t="s">
        <v>17</v>
      </c>
      <c r="AK40" s="80" t="s">
        <v>672</v>
      </c>
      <c r="AL40" s="80"/>
      <c r="AM40" s="80"/>
      <c r="AN40" s="80"/>
    </row>
    <row r="41" spans="1:40">
      <c r="A41" t="str">
        <f>IF(副作用項目!$AR18=TRUE,1,"")</f>
        <v/>
      </c>
      <c r="B41" t="str">
        <f>IF(A41=1,SUM(A$3:A41),"")</f>
        <v/>
      </c>
      <c r="C41" s="86" t="str">
        <f>副作用項目!$Z18</f>
        <v>≪予備枠10≫</v>
      </c>
      <c r="D41" s="79" t="s">
        <v>911</v>
      </c>
      <c r="E41" s="79"/>
      <c r="F41" s="79"/>
      <c r="G41" s="79"/>
      <c r="H41" s="79"/>
      <c r="I41" s="79"/>
      <c r="J41" s="79"/>
      <c r="K41" s="79"/>
      <c r="L41" s="79"/>
      <c r="M41" s="79"/>
      <c r="N41" s="79"/>
      <c r="O41" s="79"/>
      <c r="P41" s="79"/>
      <c r="Q41" s="79"/>
      <c r="R41" s="79"/>
      <c r="S41" s="79"/>
      <c r="T41" s="79"/>
      <c r="U41" s="79"/>
      <c r="V41" s="79"/>
      <c r="W41" s="79"/>
      <c r="X41" s="79"/>
      <c r="Y41" s="79"/>
      <c r="Z41" s="79"/>
      <c r="AA41" s="79"/>
      <c r="AB41" s="79"/>
      <c r="AC41" s="80"/>
      <c r="AD41" s="80"/>
      <c r="AE41" s="80"/>
      <c r="AF41" s="80"/>
      <c r="AG41" s="80"/>
      <c r="AH41" s="80"/>
      <c r="AI41" s="80"/>
      <c r="AJ41" s="80"/>
      <c r="AK41" s="80"/>
      <c r="AL41" s="80"/>
      <c r="AM41" s="80"/>
      <c r="AN41" s="80"/>
    </row>
    <row r="42" spans="1:40">
      <c r="A42" t="str">
        <f>IF(副作用項目!$AN20=TRUE,1,"")</f>
        <v/>
      </c>
      <c r="B42" t="str">
        <f>IF(A42=1,SUM(A$3:A42),"")</f>
        <v/>
      </c>
      <c r="C42" s="86" t="str">
        <f>副作用項目!$B20</f>
        <v>ｱﾙﾌﾞﾐﾝ懸濁型ﾊﾟｸﾘﾀｷｾﾙ(ｱﾌﾞﾗｷｻﾝ)</v>
      </c>
      <c r="D42" s="79" t="s">
        <v>164</v>
      </c>
      <c r="E42" s="79" t="s">
        <v>385</v>
      </c>
      <c r="F42" s="79" t="s">
        <v>386</v>
      </c>
      <c r="G42" s="79" t="s">
        <v>696</v>
      </c>
      <c r="H42" s="79" t="s">
        <v>41</v>
      </c>
      <c r="I42" s="79" t="s">
        <v>26</v>
      </c>
      <c r="J42" s="79" t="s">
        <v>505</v>
      </c>
      <c r="K42" s="79" t="s">
        <v>466</v>
      </c>
      <c r="L42" s="79" t="s">
        <v>22</v>
      </c>
      <c r="M42" s="82" t="s">
        <v>38</v>
      </c>
      <c r="N42" s="82" t="s">
        <v>40</v>
      </c>
      <c r="O42" s="79" t="s">
        <v>218</v>
      </c>
      <c r="P42" s="82" t="s">
        <v>635</v>
      </c>
      <c r="Q42" s="82" t="s">
        <v>226</v>
      </c>
      <c r="R42" s="79" t="s">
        <v>42</v>
      </c>
      <c r="S42" s="82" t="s">
        <v>643</v>
      </c>
      <c r="T42" s="79" t="s">
        <v>24</v>
      </c>
      <c r="U42" s="79" t="s">
        <v>241</v>
      </c>
      <c r="V42" s="82" t="s">
        <v>664</v>
      </c>
      <c r="W42" s="79" t="s">
        <v>35</v>
      </c>
      <c r="X42" s="79" t="s">
        <v>238</v>
      </c>
      <c r="Y42" s="79" t="s">
        <v>509</v>
      </c>
      <c r="Z42" s="79"/>
      <c r="AA42" s="79"/>
      <c r="AB42" s="79"/>
      <c r="AC42" s="80" t="s">
        <v>41</v>
      </c>
      <c r="AD42" s="80" t="s">
        <v>607</v>
      </c>
      <c r="AE42" s="80" t="s">
        <v>505</v>
      </c>
      <c r="AF42" s="81" t="s">
        <v>466</v>
      </c>
      <c r="AG42" s="80" t="s">
        <v>22</v>
      </c>
      <c r="AH42" s="80" t="s">
        <v>218</v>
      </c>
      <c r="AI42" s="80" t="s">
        <v>42</v>
      </c>
      <c r="AJ42" s="80" t="s">
        <v>24</v>
      </c>
      <c r="AK42" s="80" t="s">
        <v>241</v>
      </c>
      <c r="AL42" s="80" t="s">
        <v>35</v>
      </c>
      <c r="AM42" s="80" t="s">
        <v>238</v>
      </c>
      <c r="AN42" s="80" t="s">
        <v>509</v>
      </c>
    </row>
    <row r="43" spans="1:40">
      <c r="A43" t="str">
        <f>IF(副作用項目!$AN21=TRUE,1,"")</f>
        <v/>
      </c>
      <c r="B43" t="str">
        <f>IF(A43=1,SUM(A$3:A43),"")</f>
        <v/>
      </c>
      <c r="C43" s="86" t="str">
        <f>副作用項目!$B21</f>
        <v>カバジタキセル(ｼﾞｪﾌﾞﾀﾅ)</v>
      </c>
      <c r="D43" s="79" t="s">
        <v>165</v>
      </c>
      <c r="E43" s="79" t="s">
        <v>388</v>
      </c>
      <c r="F43" s="79" t="s">
        <v>387</v>
      </c>
      <c r="G43" s="79" t="s">
        <v>696</v>
      </c>
      <c r="H43" s="79" t="s">
        <v>35</v>
      </c>
      <c r="I43" s="79" t="s">
        <v>659</v>
      </c>
      <c r="J43" s="79" t="s">
        <v>22</v>
      </c>
      <c r="K43" s="79" t="s">
        <v>466</v>
      </c>
      <c r="L43" s="82" t="s">
        <v>17</v>
      </c>
      <c r="M43" s="82" t="s">
        <v>21</v>
      </c>
      <c r="N43" s="79" t="s">
        <v>24</v>
      </c>
      <c r="O43" s="79" t="s">
        <v>26</v>
      </c>
      <c r="P43" s="82" t="s">
        <v>40</v>
      </c>
      <c r="Q43" s="79" t="s">
        <v>41</v>
      </c>
      <c r="R43" s="79" t="s">
        <v>632</v>
      </c>
      <c r="S43" s="82" t="s">
        <v>230</v>
      </c>
      <c r="T43" s="82" t="s">
        <v>643</v>
      </c>
      <c r="U43" s="79" t="s">
        <v>509</v>
      </c>
      <c r="V43" s="79" t="s">
        <v>42</v>
      </c>
      <c r="W43" s="79" t="s">
        <v>25</v>
      </c>
      <c r="X43" s="79" t="s">
        <v>620</v>
      </c>
      <c r="Y43" s="80"/>
      <c r="Z43" s="79"/>
      <c r="AA43" s="79"/>
      <c r="AB43" s="79"/>
      <c r="AC43" s="80" t="s">
        <v>35</v>
      </c>
      <c r="AD43" s="80" t="s">
        <v>659</v>
      </c>
      <c r="AE43" s="80" t="s">
        <v>22</v>
      </c>
      <c r="AF43" s="80" t="s">
        <v>466</v>
      </c>
      <c r="AG43" s="80" t="s">
        <v>24</v>
      </c>
      <c r="AH43" s="80" t="s">
        <v>607</v>
      </c>
      <c r="AI43" s="80" t="s">
        <v>41</v>
      </c>
      <c r="AJ43" s="80" t="s">
        <v>632</v>
      </c>
      <c r="AK43" s="80" t="s">
        <v>509</v>
      </c>
      <c r="AL43" s="80" t="s">
        <v>42</v>
      </c>
      <c r="AM43" s="80" t="s">
        <v>25</v>
      </c>
      <c r="AN43" s="80" t="s">
        <v>620</v>
      </c>
    </row>
    <row r="44" spans="1:40">
      <c r="A44" t="str">
        <f>IF(副作用項目!$AN22=TRUE,1,"")</f>
        <v/>
      </c>
      <c r="B44" t="str">
        <f>IF(A44=1,SUM(A$3:A44),"")</f>
        <v/>
      </c>
      <c r="C44" s="86" t="str">
        <f>副作用項目!$B22</f>
        <v>ドセタキセル(ﾀｷｿﾃｰﾙ/ﾜﾝﾀｷｿﾃｰﾙ)</v>
      </c>
      <c r="D44" s="79" t="s">
        <v>166</v>
      </c>
      <c r="E44" s="79" t="s">
        <v>389</v>
      </c>
      <c r="F44" s="79" t="s">
        <v>387</v>
      </c>
      <c r="G44" s="79" t="s">
        <v>696</v>
      </c>
      <c r="H44" s="79" t="s">
        <v>659</v>
      </c>
      <c r="I44" s="82" t="s">
        <v>38</v>
      </c>
      <c r="J44" s="79" t="s">
        <v>35</v>
      </c>
      <c r="K44" s="79" t="s">
        <v>25</v>
      </c>
      <c r="L44" s="79" t="s">
        <v>22</v>
      </c>
      <c r="M44" s="79" t="s">
        <v>24</v>
      </c>
      <c r="N44" s="79" t="s">
        <v>218</v>
      </c>
      <c r="O44" s="79" t="s">
        <v>593</v>
      </c>
      <c r="P44" s="82" t="s">
        <v>502</v>
      </c>
      <c r="Q44" s="79" t="s">
        <v>40</v>
      </c>
      <c r="R44" s="79" t="s">
        <v>20</v>
      </c>
      <c r="S44" s="82" t="s">
        <v>504</v>
      </c>
      <c r="T44" s="79" t="s">
        <v>466</v>
      </c>
      <c r="U44" s="82" t="s">
        <v>17</v>
      </c>
      <c r="V44" s="79" t="s">
        <v>26</v>
      </c>
      <c r="W44" s="82" t="s">
        <v>505</v>
      </c>
      <c r="X44" s="79" t="s">
        <v>41</v>
      </c>
      <c r="Y44" s="79"/>
      <c r="Z44" s="79"/>
      <c r="AA44" s="79"/>
      <c r="AB44" s="79"/>
      <c r="AC44" s="80" t="s">
        <v>659</v>
      </c>
      <c r="AD44" s="80" t="s">
        <v>35</v>
      </c>
      <c r="AE44" s="80" t="s">
        <v>25</v>
      </c>
      <c r="AF44" s="80" t="s">
        <v>22</v>
      </c>
      <c r="AG44" s="80" t="s">
        <v>24</v>
      </c>
      <c r="AH44" s="80" t="s">
        <v>218</v>
      </c>
      <c r="AI44" s="81" t="s">
        <v>593</v>
      </c>
      <c r="AJ44" s="80" t="s">
        <v>40</v>
      </c>
      <c r="AK44" s="80" t="s">
        <v>20</v>
      </c>
      <c r="AL44" s="80" t="s">
        <v>466</v>
      </c>
      <c r="AM44" s="80" t="s">
        <v>607</v>
      </c>
      <c r="AN44" s="80" t="s">
        <v>41</v>
      </c>
    </row>
    <row r="45" spans="1:40">
      <c r="A45" t="str">
        <f>IF(副作用項目!$AN23=TRUE,1,"")</f>
        <v/>
      </c>
      <c r="B45" t="str">
        <f>IF(A45=1,SUM(A$3:A45),"")</f>
        <v/>
      </c>
      <c r="C45" s="86" t="str">
        <f>副作用項目!$B23</f>
        <v>パクリタキセル(ﾀｷｿｰﾙ)</v>
      </c>
      <c r="D45" s="79" t="s">
        <v>167</v>
      </c>
      <c r="E45" s="79" t="s">
        <v>390</v>
      </c>
      <c r="F45" s="79" t="s">
        <v>391</v>
      </c>
      <c r="G45" s="79" t="s">
        <v>698</v>
      </c>
      <c r="H45" s="79" t="s">
        <v>660</v>
      </c>
      <c r="I45" s="79" t="s">
        <v>35</v>
      </c>
      <c r="J45" s="82" t="s">
        <v>238</v>
      </c>
      <c r="K45" s="79" t="s">
        <v>26</v>
      </c>
      <c r="L45" s="82" t="s">
        <v>41</v>
      </c>
      <c r="M45" s="82" t="s">
        <v>42</v>
      </c>
      <c r="N45" s="79" t="s">
        <v>25</v>
      </c>
      <c r="O45" s="79" t="s">
        <v>635</v>
      </c>
      <c r="P45" s="79" t="s">
        <v>632</v>
      </c>
      <c r="Q45" s="79" t="s">
        <v>22</v>
      </c>
      <c r="R45" s="79" t="s">
        <v>226</v>
      </c>
      <c r="S45" s="82" t="s">
        <v>230</v>
      </c>
      <c r="T45" s="79" t="s">
        <v>23</v>
      </c>
      <c r="U45" s="82" t="s">
        <v>466</v>
      </c>
      <c r="V45" s="79" t="s">
        <v>24</v>
      </c>
      <c r="W45" s="82" t="s">
        <v>664</v>
      </c>
      <c r="X45" s="82" t="s">
        <v>643</v>
      </c>
      <c r="Y45" s="79" t="s">
        <v>620</v>
      </c>
      <c r="Z45" s="82" t="s">
        <v>40</v>
      </c>
      <c r="AA45" s="79" t="s">
        <v>509</v>
      </c>
      <c r="AB45" s="79"/>
      <c r="AC45" s="80" t="s">
        <v>659</v>
      </c>
      <c r="AD45" s="80" t="s">
        <v>35</v>
      </c>
      <c r="AE45" s="80" t="s">
        <v>607</v>
      </c>
      <c r="AF45" s="81" t="s">
        <v>25</v>
      </c>
      <c r="AG45" s="80" t="s">
        <v>635</v>
      </c>
      <c r="AH45" s="80" t="s">
        <v>632</v>
      </c>
      <c r="AI45" s="80" t="s">
        <v>22</v>
      </c>
      <c r="AJ45" s="80" t="s">
        <v>226</v>
      </c>
      <c r="AK45" s="80" t="s">
        <v>23</v>
      </c>
      <c r="AL45" s="80" t="s">
        <v>24</v>
      </c>
      <c r="AM45" s="80" t="s">
        <v>620</v>
      </c>
      <c r="AN45" s="80" t="s">
        <v>509</v>
      </c>
    </row>
    <row r="46" spans="1:40">
      <c r="A46" t="str">
        <f>IF(副作用項目!$AN24=TRUE,1,"")</f>
        <v/>
      </c>
      <c r="B46" t="str">
        <f>IF(A46=1,SUM(A$3:A46),"")</f>
        <v/>
      </c>
      <c r="C46" s="86" t="str">
        <f>副作用項目!$B24</f>
        <v>≪予備枠11≫</v>
      </c>
      <c r="D46" s="79" t="s">
        <v>912</v>
      </c>
      <c r="E46" s="79"/>
      <c r="F46" s="79"/>
      <c r="G46" s="79"/>
      <c r="H46" s="79"/>
      <c r="I46" s="79"/>
      <c r="J46" s="82"/>
      <c r="K46" s="79"/>
      <c r="L46" s="82"/>
      <c r="M46" s="82"/>
      <c r="N46" s="79"/>
      <c r="O46" s="79"/>
      <c r="P46" s="79"/>
      <c r="Q46" s="79"/>
      <c r="R46" s="79"/>
      <c r="S46" s="82"/>
      <c r="T46" s="79"/>
      <c r="U46" s="82"/>
      <c r="V46" s="79"/>
      <c r="W46" s="82"/>
      <c r="X46" s="82"/>
      <c r="Y46" s="79"/>
      <c r="Z46" s="82"/>
      <c r="AA46" s="79"/>
      <c r="AB46" s="79"/>
      <c r="AC46" s="80"/>
      <c r="AD46" s="80"/>
      <c r="AE46" s="80"/>
      <c r="AF46" s="81"/>
      <c r="AG46" s="80"/>
      <c r="AH46" s="80"/>
      <c r="AI46" s="80"/>
      <c r="AJ46" s="80"/>
      <c r="AK46" s="80"/>
      <c r="AL46" s="80"/>
      <c r="AM46" s="80"/>
      <c r="AN46" s="80"/>
    </row>
    <row r="47" spans="1:40">
      <c r="A47" t="str">
        <f>IF(副作用項目!$AP20=TRUE,1,"")</f>
        <v/>
      </c>
      <c r="B47" t="str">
        <f>IF(A47=1,SUM(A$3:A47),"")</f>
        <v/>
      </c>
      <c r="C47" s="86" t="str">
        <f>副作用項目!$N20</f>
        <v>イリノテカン(ｶﾝﾌﾟﾄ/ﾄﾎﾟﾃｼﾝ)</v>
      </c>
      <c r="D47" s="79" t="s">
        <v>168</v>
      </c>
      <c r="E47" s="79" t="s">
        <v>392</v>
      </c>
      <c r="F47" s="79" t="s">
        <v>393</v>
      </c>
      <c r="G47" s="79" t="s">
        <v>696</v>
      </c>
      <c r="H47" s="79" t="s">
        <v>35</v>
      </c>
      <c r="I47" s="79" t="s">
        <v>22</v>
      </c>
      <c r="J47" s="79" t="s">
        <v>466</v>
      </c>
      <c r="K47" s="79" t="s">
        <v>17</v>
      </c>
      <c r="L47" s="79" t="s">
        <v>238</v>
      </c>
      <c r="M47" s="79" t="s">
        <v>38</v>
      </c>
      <c r="N47" s="79" t="s">
        <v>593</v>
      </c>
      <c r="O47" s="79" t="s">
        <v>24</v>
      </c>
      <c r="P47" s="80"/>
      <c r="Q47" s="79"/>
      <c r="R47" s="79"/>
      <c r="S47" s="79"/>
      <c r="T47" s="79"/>
      <c r="U47" s="79"/>
      <c r="V47" s="79"/>
      <c r="W47" s="79"/>
      <c r="X47" s="79"/>
      <c r="Y47" s="80"/>
      <c r="Z47" s="80"/>
      <c r="AA47" s="80"/>
      <c r="AB47" s="80"/>
      <c r="AC47" s="80" t="s">
        <v>35</v>
      </c>
      <c r="AD47" s="80" t="s">
        <v>22</v>
      </c>
      <c r="AE47" s="80" t="s">
        <v>466</v>
      </c>
      <c r="AF47" s="80" t="s">
        <v>17</v>
      </c>
      <c r="AG47" s="80" t="s">
        <v>238</v>
      </c>
      <c r="AH47" s="80" t="s">
        <v>38</v>
      </c>
      <c r="AI47" s="80" t="s">
        <v>593</v>
      </c>
      <c r="AJ47" s="80" t="s">
        <v>24</v>
      </c>
      <c r="AK47" s="80"/>
      <c r="AL47" s="80"/>
      <c r="AM47" s="80"/>
      <c r="AN47" s="80"/>
    </row>
    <row r="48" spans="1:40">
      <c r="A48" t="str">
        <f>IF(副作用項目!$AP21=TRUE,1,"")</f>
        <v/>
      </c>
      <c r="B48" t="str">
        <f>IF(A48=1,SUM(A$3:A48),"")</f>
        <v/>
      </c>
      <c r="C48" s="86" t="str">
        <f>副作用項目!$N21</f>
        <v>ノギテカン(ﾊｲｶﾑﾁﾝ)</v>
      </c>
      <c r="D48" s="79" t="s">
        <v>169</v>
      </c>
      <c r="E48" s="79" t="s">
        <v>383</v>
      </c>
      <c r="F48" s="79" t="s">
        <v>382</v>
      </c>
      <c r="G48" s="79" t="s">
        <v>696</v>
      </c>
      <c r="H48" s="79" t="s">
        <v>660</v>
      </c>
      <c r="I48" s="79" t="s">
        <v>35</v>
      </c>
      <c r="J48" s="79" t="s">
        <v>466</v>
      </c>
      <c r="K48" s="79" t="s">
        <v>17</v>
      </c>
      <c r="L48" s="79" t="s">
        <v>24</v>
      </c>
      <c r="M48" s="79" t="s">
        <v>632</v>
      </c>
      <c r="N48" s="79" t="s">
        <v>40</v>
      </c>
      <c r="O48" s="79" t="s">
        <v>25</v>
      </c>
      <c r="P48" s="79" t="s">
        <v>41</v>
      </c>
      <c r="Q48" s="79" t="s">
        <v>620</v>
      </c>
      <c r="R48" s="79" t="s">
        <v>635</v>
      </c>
      <c r="S48" s="79"/>
      <c r="T48" s="79"/>
      <c r="U48" s="79"/>
      <c r="V48" s="79"/>
      <c r="W48" s="79"/>
      <c r="X48" s="79"/>
      <c r="Y48" s="79"/>
      <c r="Z48" s="79"/>
      <c r="AA48" s="79"/>
      <c r="AB48" s="79"/>
      <c r="AC48" s="80" t="s">
        <v>659</v>
      </c>
      <c r="AD48" s="80" t="s">
        <v>35</v>
      </c>
      <c r="AE48" s="80" t="s">
        <v>466</v>
      </c>
      <c r="AF48" s="80" t="s">
        <v>17</v>
      </c>
      <c r="AG48" s="80" t="s">
        <v>24</v>
      </c>
      <c r="AH48" s="80" t="s">
        <v>632</v>
      </c>
      <c r="AI48" s="80" t="s">
        <v>40</v>
      </c>
      <c r="AJ48" s="80" t="s">
        <v>25</v>
      </c>
      <c r="AK48" s="80" t="s">
        <v>41</v>
      </c>
      <c r="AL48" s="80" t="s">
        <v>620</v>
      </c>
      <c r="AM48" s="80" t="s">
        <v>635</v>
      </c>
      <c r="AN48" s="80"/>
    </row>
    <row r="49" spans="1:40">
      <c r="A49" t="str">
        <f>IF(副作用項目!$AP22=TRUE,1,"")</f>
        <v/>
      </c>
      <c r="B49" t="str">
        <f>IF(A49=1,SUM(A$3:A49),"")</f>
        <v/>
      </c>
      <c r="C49" s="86" t="str">
        <f>副作用項目!$N22</f>
        <v>エトポシド(ﾗｽﾃｯﾄ/ﾍﾞﾌﾟｼﾄﾞ)</v>
      </c>
      <c r="D49" s="79" t="s">
        <v>170</v>
      </c>
      <c r="E49" s="79" t="s">
        <v>394</v>
      </c>
      <c r="F49" s="79" t="s">
        <v>382</v>
      </c>
      <c r="G49" s="79" t="s">
        <v>696</v>
      </c>
      <c r="H49" s="79" t="s">
        <v>659</v>
      </c>
      <c r="I49" s="79" t="s">
        <v>17</v>
      </c>
      <c r="J49" s="79" t="s">
        <v>466</v>
      </c>
      <c r="K49" s="79" t="s">
        <v>20</v>
      </c>
      <c r="L49" s="79" t="s">
        <v>38</v>
      </c>
      <c r="M49" s="79" t="s">
        <v>24</v>
      </c>
      <c r="N49" s="79" t="s">
        <v>41</v>
      </c>
      <c r="O49" s="79" t="s">
        <v>40</v>
      </c>
      <c r="P49" s="79" t="s">
        <v>35</v>
      </c>
      <c r="Q49" s="79" t="s">
        <v>238</v>
      </c>
      <c r="R49" s="79" t="s">
        <v>509</v>
      </c>
      <c r="S49" s="79"/>
      <c r="T49" s="79"/>
      <c r="U49" s="79"/>
      <c r="V49" s="79"/>
      <c r="W49" s="79"/>
      <c r="X49" s="79"/>
      <c r="Y49" s="79"/>
      <c r="Z49" s="79"/>
      <c r="AA49" s="79"/>
      <c r="AB49" s="79"/>
      <c r="AC49" s="80" t="s">
        <v>659</v>
      </c>
      <c r="AD49" s="80" t="s">
        <v>17</v>
      </c>
      <c r="AE49" s="80" t="s">
        <v>466</v>
      </c>
      <c r="AF49" s="80" t="s">
        <v>20</v>
      </c>
      <c r="AG49" s="80" t="s">
        <v>38</v>
      </c>
      <c r="AH49" s="80" t="s">
        <v>24</v>
      </c>
      <c r="AI49" s="80" t="s">
        <v>41</v>
      </c>
      <c r="AJ49" s="80" t="s">
        <v>40</v>
      </c>
      <c r="AK49" s="80" t="s">
        <v>35</v>
      </c>
      <c r="AL49" s="80" t="s">
        <v>238</v>
      </c>
      <c r="AM49" s="80" t="s">
        <v>509</v>
      </c>
      <c r="AN49" s="80"/>
    </row>
    <row r="50" spans="1:40">
      <c r="A50" t="str">
        <f>IF(副作用項目!$AP23=TRUE,1,"")</f>
        <v/>
      </c>
      <c r="B50" t="str">
        <f>IF(A50=1,SUM(A$3:A50),"")</f>
        <v/>
      </c>
      <c r="C50" s="86" t="str">
        <f>副作用項目!$N23</f>
        <v>エリブリン(ﾊﾗｳﾞｪﾝ)</v>
      </c>
      <c r="D50" s="79" t="s">
        <v>174</v>
      </c>
      <c r="E50" s="79" t="s">
        <v>395</v>
      </c>
      <c r="F50" s="79" t="s">
        <v>396</v>
      </c>
      <c r="G50" s="79" t="s">
        <v>696</v>
      </c>
      <c r="H50" s="79" t="s">
        <v>35</v>
      </c>
      <c r="I50" s="79" t="s">
        <v>26</v>
      </c>
      <c r="J50" s="79" t="s">
        <v>673</v>
      </c>
      <c r="K50" s="82" t="s">
        <v>17</v>
      </c>
      <c r="L50" s="79" t="s">
        <v>20</v>
      </c>
      <c r="M50" s="79" t="s">
        <v>22</v>
      </c>
      <c r="N50" s="79" t="s">
        <v>23</v>
      </c>
      <c r="O50" s="79" t="s">
        <v>24</v>
      </c>
      <c r="P50" s="79" t="s">
        <v>38</v>
      </c>
      <c r="Q50" s="82" t="s">
        <v>21</v>
      </c>
      <c r="R50" s="79" t="s">
        <v>643</v>
      </c>
      <c r="S50" s="79" t="s">
        <v>41</v>
      </c>
      <c r="T50" s="79" t="s">
        <v>664</v>
      </c>
      <c r="U50" s="79" t="s">
        <v>40</v>
      </c>
      <c r="V50" s="79"/>
      <c r="W50" s="79"/>
      <c r="X50" s="79"/>
      <c r="Y50" s="79"/>
      <c r="Z50" s="79"/>
      <c r="AA50" s="79"/>
      <c r="AB50" s="79"/>
      <c r="AC50" s="80" t="s">
        <v>35</v>
      </c>
      <c r="AD50" s="80" t="s">
        <v>607</v>
      </c>
      <c r="AE50" s="80" t="s">
        <v>673</v>
      </c>
      <c r="AF50" s="81" t="s">
        <v>20</v>
      </c>
      <c r="AG50" s="80" t="s">
        <v>22</v>
      </c>
      <c r="AH50" s="80" t="s">
        <v>23</v>
      </c>
      <c r="AI50" s="80" t="s">
        <v>24</v>
      </c>
      <c r="AJ50" s="80" t="s">
        <v>38</v>
      </c>
      <c r="AK50" s="80" t="s">
        <v>643</v>
      </c>
      <c r="AL50" s="80" t="s">
        <v>41</v>
      </c>
      <c r="AM50" s="80" t="s">
        <v>664</v>
      </c>
      <c r="AN50" s="80" t="s">
        <v>40</v>
      </c>
    </row>
    <row r="51" spans="1:40">
      <c r="A51" t="str">
        <f>IF(副作用項目!$AP24=TRUE,1,"")</f>
        <v/>
      </c>
      <c r="B51" t="str">
        <f>IF(A51=1,SUM(A$3:A51),"")</f>
        <v/>
      </c>
      <c r="C51" s="86" t="str">
        <f>副作用項目!$N24</f>
        <v>≪予備枠12≫</v>
      </c>
      <c r="D51" s="79" t="s">
        <v>913</v>
      </c>
      <c r="E51" s="79"/>
      <c r="F51" s="79"/>
      <c r="G51" s="79"/>
      <c r="H51" s="79"/>
      <c r="I51" s="79"/>
      <c r="J51" s="79"/>
      <c r="K51" s="82"/>
      <c r="L51" s="79"/>
      <c r="M51" s="79"/>
      <c r="N51" s="79"/>
      <c r="O51" s="79"/>
      <c r="P51" s="79"/>
      <c r="Q51" s="82"/>
      <c r="R51" s="79"/>
      <c r="S51" s="79"/>
      <c r="T51" s="79"/>
      <c r="U51" s="79"/>
      <c r="V51" s="79"/>
      <c r="W51" s="79"/>
      <c r="X51" s="79"/>
      <c r="Y51" s="79"/>
      <c r="Z51" s="79"/>
      <c r="AA51" s="79"/>
      <c r="AB51" s="79"/>
      <c r="AC51" s="80"/>
      <c r="AD51" s="80"/>
      <c r="AE51" s="80"/>
      <c r="AF51" s="81"/>
      <c r="AG51" s="80"/>
      <c r="AH51" s="80"/>
      <c r="AI51" s="80"/>
      <c r="AJ51" s="80"/>
      <c r="AK51" s="80"/>
      <c r="AL51" s="80"/>
      <c r="AM51" s="80"/>
      <c r="AN51" s="80"/>
    </row>
    <row r="52" spans="1:40">
      <c r="A52" t="str">
        <f>IF(副作用項目!$AR20=TRUE,1,"")</f>
        <v/>
      </c>
      <c r="B52" t="str">
        <f>IF(A52=1,SUM(A$3:A52),"")</f>
        <v/>
      </c>
      <c r="C52" s="86" t="str">
        <f>副作用項目!$Z20</f>
        <v>ビノレルビン(ﾅﾍﾞﾙﾋﾞﾝ/ﾛｾﾞｳｽ)</v>
      </c>
      <c r="D52" s="79" t="s">
        <v>171</v>
      </c>
      <c r="E52" s="79" t="s">
        <v>397</v>
      </c>
      <c r="F52" s="79" t="s">
        <v>359</v>
      </c>
      <c r="G52" s="79" t="s">
        <v>696</v>
      </c>
      <c r="H52" s="79" t="s">
        <v>466</v>
      </c>
      <c r="I52" s="79" t="s">
        <v>35</v>
      </c>
      <c r="J52" s="79" t="s">
        <v>659</v>
      </c>
      <c r="K52" s="79" t="s">
        <v>17</v>
      </c>
      <c r="L52" s="79" t="s">
        <v>662</v>
      </c>
      <c r="M52" s="79" t="s">
        <v>20</v>
      </c>
      <c r="N52" s="80"/>
      <c r="O52" s="79"/>
      <c r="P52" s="79"/>
      <c r="Q52" s="79"/>
      <c r="R52" s="79"/>
      <c r="S52" s="79"/>
      <c r="T52" s="79"/>
      <c r="U52" s="79"/>
      <c r="V52" s="79"/>
      <c r="W52" s="79"/>
      <c r="X52" s="79"/>
      <c r="Y52" s="79"/>
      <c r="Z52" s="79"/>
      <c r="AA52" s="79"/>
      <c r="AB52" s="79"/>
      <c r="AC52" s="80" t="s">
        <v>466</v>
      </c>
      <c r="AD52" s="80" t="s">
        <v>35</v>
      </c>
      <c r="AE52" s="80" t="s">
        <v>659</v>
      </c>
      <c r="AF52" s="80" t="s">
        <v>17</v>
      </c>
      <c r="AG52" s="80" t="s">
        <v>661</v>
      </c>
      <c r="AH52" s="80" t="s">
        <v>20</v>
      </c>
      <c r="AI52" s="80"/>
      <c r="AJ52" s="80"/>
      <c r="AK52" s="80"/>
      <c r="AL52" s="80"/>
      <c r="AM52" s="80"/>
      <c r="AN52" s="80"/>
    </row>
    <row r="53" spans="1:40">
      <c r="A53" t="str">
        <f>IF(副作用項目!$AR21=TRUE,1,"")</f>
        <v/>
      </c>
      <c r="B53" t="str">
        <f>IF(A53=1,SUM(A$3:A53),"")</f>
        <v/>
      </c>
      <c r="C53" s="86" t="str">
        <f>副作用項目!$Z21</f>
        <v>ビンクリスチン(ｵﾝｺﾋﾞﾝ)</v>
      </c>
      <c r="D53" s="79" t="s">
        <v>172</v>
      </c>
      <c r="E53" s="79" t="s">
        <v>398</v>
      </c>
      <c r="F53" s="79" t="s">
        <v>382</v>
      </c>
      <c r="G53" s="79" t="s">
        <v>698</v>
      </c>
      <c r="H53" s="79" t="s">
        <v>26</v>
      </c>
      <c r="I53" s="79" t="s">
        <v>35</v>
      </c>
      <c r="J53" s="79" t="s">
        <v>509</v>
      </c>
      <c r="K53" s="79" t="s">
        <v>23</v>
      </c>
      <c r="L53" s="79" t="s">
        <v>632</v>
      </c>
      <c r="M53" s="79" t="s">
        <v>635</v>
      </c>
      <c r="N53" s="79" t="s">
        <v>660</v>
      </c>
      <c r="O53" s="79" t="s">
        <v>620</v>
      </c>
      <c r="P53" s="82" t="s">
        <v>40</v>
      </c>
      <c r="Q53" s="82" t="s">
        <v>41</v>
      </c>
      <c r="R53" s="79" t="s">
        <v>226</v>
      </c>
      <c r="S53" s="79" t="s">
        <v>24</v>
      </c>
      <c r="T53" s="79" t="s">
        <v>643</v>
      </c>
      <c r="U53" s="79" t="s">
        <v>238</v>
      </c>
      <c r="V53" s="82" t="s">
        <v>466</v>
      </c>
      <c r="W53" s="82" t="s">
        <v>230</v>
      </c>
      <c r="X53" s="80"/>
      <c r="Y53" s="79"/>
      <c r="Z53" s="79"/>
      <c r="AA53" s="79"/>
      <c r="AB53" s="79"/>
      <c r="AC53" s="80" t="s">
        <v>607</v>
      </c>
      <c r="AD53" s="80" t="s">
        <v>35</v>
      </c>
      <c r="AE53" s="80" t="s">
        <v>509</v>
      </c>
      <c r="AF53" s="80" t="s">
        <v>23</v>
      </c>
      <c r="AG53" s="80" t="s">
        <v>632</v>
      </c>
      <c r="AH53" s="80" t="s">
        <v>635</v>
      </c>
      <c r="AI53" s="80" t="s">
        <v>659</v>
      </c>
      <c r="AJ53" s="80" t="s">
        <v>620</v>
      </c>
      <c r="AK53" s="80" t="s">
        <v>226</v>
      </c>
      <c r="AL53" s="80" t="s">
        <v>24</v>
      </c>
      <c r="AM53" s="80" t="s">
        <v>643</v>
      </c>
      <c r="AN53" s="80" t="s">
        <v>238</v>
      </c>
    </row>
    <row r="54" spans="1:40">
      <c r="A54" t="str">
        <f>IF(副作用項目!$AR22=TRUE,1,"")</f>
        <v/>
      </c>
      <c r="B54" t="str">
        <f>IF(A54=1,SUM(A$3:A54),"")</f>
        <v/>
      </c>
      <c r="C54" s="86" t="str">
        <f>副作用項目!$Z22</f>
        <v>ビンブラスチン(ｴｸｻﾞｰﾙ)</v>
      </c>
      <c r="D54" s="79" t="s">
        <v>173</v>
      </c>
      <c r="E54" s="79" t="s">
        <v>399</v>
      </c>
      <c r="F54" s="79" t="s">
        <v>382</v>
      </c>
      <c r="G54" s="79" t="s">
        <v>691</v>
      </c>
      <c r="H54" s="79" t="s">
        <v>35</v>
      </c>
      <c r="I54" s="79" t="s">
        <v>26</v>
      </c>
      <c r="J54" s="79" t="s">
        <v>635</v>
      </c>
      <c r="K54" s="79" t="s">
        <v>23</v>
      </c>
      <c r="L54" s="79" t="s">
        <v>466</v>
      </c>
      <c r="M54" s="82" t="s">
        <v>230</v>
      </c>
      <c r="N54" s="79" t="s">
        <v>632</v>
      </c>
      <c r="O54" s="79" t="s">
        <v>660</v>
      </c>
      <c r="P54" s="79" t="s">
        <v>620</v>
      </c>
      <c r="Q54" s="82" t="s">
        <v>40</v>
      </c>
      <c r="R54" s="79" t="s">
        <v>41</v>
      </c>
      <c r="S54" s="79" t="s">
        <v>226</v>
      </c>
      <c r="T54" s="79" t="s">
        <v>509</v>
      </c>
      <c r="U54" s="79" t="s">
        <v>238</v>
      </c>
      <c r="V54" s="79"/>
      <c r="W54" s="79"/>
      <c r="X54" s="79"/>
      <c r="Y54" s="79"/>
      <c r="Z54" s="79"/>
      <c r="AA54" s="79"/>
      <c r="AB54" s="79"/>
      <c r="AC54" s="80" t="s">
        <v>35</v>
      </c>
      <c r="AD54" s="80" t="s">
        <v>607</v>
      </c>
      <c r="AE54" s="80" t="s">
        <v>635</v>
      </c>
      <c r="AF54" s="80" t="s">
        <v>23</v>
      </c>
      <c r="AG54" s="80" t="s">
        <v>466</v>
      </c>
      <c r="AH54" s="80" t="s">
        <v>632</v>
      </c>
      <c r="AI54" s="80" t="s">
        <v>659</v>
      </c>
      <c r="AJ54" s="80" t="s">
        <v>620</v>
      </c>
      <c r="AK54" s="80" t="s">
        <v>41</v>
      </c>
      <c r="AL54" s="80" t="s">
        <v>226</v>
      </c>
      <c r="AM54" s="80" t="s">
        <v>509</v>
      </c>
      <c r="AN54" s="80" t="s">
        <v>238</v>
      </c>
    </row>
    <row r="55" spans="1:40">
      <c r="A55" t="str">
        <f>IF(副作用項目!$AR23=TRUE,1,"")</f>
        <v/>
      </c>
      <c r="B55" t="str">
        <f>IF(A55=1,SUM(A$3:A55),"")</f>
        <v/>
      </c>
      <c r="C55" s="86" t="str">
        <f>副作用項目!$Z23</f>
        <v>≪予備枠13≫</v>
      </c>
      <c r="D55" s="79" t="s">
        <v>914</v>
      </c>
      <c r="E55" s="79"/>
      <c r="F55" s="79"/>
      <c r="G55" s="79"/>
      <c r="H55" s="79"/>
      <c r="I55" s="79"/>
      <c r="J55" s="79"/>
      <c r="K55" s="79"/>
      <c r="L55" s="79"/>
      <c r="M55" s="82"/>
      <c r="N55" s="79"/>
      <c r="O55" s="79"/>
      <c r="P55" s="79"/>
      <c r="Q55" s="82"/>
      <c r="R55" s="79"/>
      <c r="S55" s="79"/>
      <c r="T55" s="79"/>
      <c r="U55" s="79"/>
      <c r="V55" s="79"/>
      <c r="W55" s="79"/>
      <c r="X55" s="79"/>
      <c r="Y55" s="79"/>
      <c r="Z55" s="79"/>
      <c r="AA55" s="79"/>
      <c r="AB55" s="79"/>
      <c r="AC55" s="80"/>
      <c r="AD55" s="80"/>
      <c r="AE55" s="80"/>
      <c r="AF55" s="80"/>
      <c r="AG55" s="80"/>
      <c r="AH55" s="80"/>
      <c r="AI55" s="80"/>
      <c r="AJ55" s="80"/>
      <c r="AK55" s="80"/>
      <c r="AL55" s="80"/>
      <c r="AM55" s="80"/>
      <c r="AN55" s="80"/>
    </row>
    <row r="56" spans="1:40">
      <c r="A56" t="str">
        <f>IF(副作用項目!$AR24=TRUE,1,"")</f>
        <v/>
      </c>
      <c r="B56" t="str">
        <f>IF(A56=1,SUM(A$3:A56),"")</f>
        <v/>
      </c>
      <c r="C56" s="86" t="str">
        <f>副作用項目!$Z24</f>
        <v>≪予備枠14≫</v>
      </c>
      <c r="D56" s="79" t="s">
        <v>915</v>
      </c>
      <c r="E56" s="79"/>
      <c r="F56" s="79"/>
      <c r="G56" s="79"/>
      <c r="H56" s="79"/>
      <c r="I56" s="79"/>
      <c r="J56" s="79"/>
      <c r="K56" s="79"/>
      <c r="L56" s="79"/>
      <c r="M56" s="82"/>
      <c r="N56" s="79"/>
      <c r="O56" s="79"/>
      <c r="P56" s="79"/>
      <c r="Q56" s="82"/>
      <c r="R56" s="79"/>
      <c r="S56" s="79"/>
      <c r="T56" s="79"/>
      <c r="U56" s="79"/>
      <c r="V56" s="79"/>
      <c r="W56" s="79"/>
      <c r="X56" s="79"/>
      <c r="Y56" s="79"/>
      <c r="Z56" s="79"/>
      <c r="AA56" s="79"/>
      <c r="AB56" s="79"/>
      <c r="AC56" s="80"/>
      <c r="AD56" s="80"/>
      <c r="AE56" s="80"/>
      <c r="AF56" s="80"/>
      <c r="AG56" s="80"/>
      <c r="AH56" s="80"/>
      <c r="AI56" s="80"/>
      <c r="AJ56" s="80"/>
      <c r="AK56" s="80"/>
      <c r="AL56" s="80"/>
      <c r="AM56" s="80"/>
      <c r="AN56" s="80"/>
    </row>
    <row r="57" spans="1:40">
      <c r="A57" t="str">
        <f>IF(副作用項目!$AN26=TRUE,1,"")</f>
        <v/>
      </c>
      <c r="B57" t="str">
        <f>IF(A57=1,SUM(A$3:A57),"")</f>
        <v/>
      </c>
      <c r="C57" s="86" t="str">
        <f>副作用項目!$B26</f>
        <v>オキサリプラチン(ｴﾙﾌﾟﾗｯﾄ)</v>
      </c>
      <c r="D57" s="79" t="s">
        <v>176</v>
      </c>
      <c r="E57" s="79" t="s">
        <v>400</v>
      </c>
      <c r="F57" s="79" t="s">
        <v>401</v>
      </c>
      <c r="G57" s="79" t="s">
        <v>696</v>
      </c>
      <c r="H57" s="79" t="s">
        <v>26</v>
      </c>
      <c r="I57" s="79" t="s">
        <v>466</v>
      </c>
      <c r="J57" s="82" t="s">
        <v>17</v>
      </c>
      <c r="K57" s="79" t="s">
        <v>22</v>
      </c>
      <c r="L57" s="79" t="s">
        <v>659</v>
      </c>
      <c r="M57" s="79" t="s">
        <v>35</v>
      </c>
      <c r="N57" s="79" t="s">
        <v>24</v>
      </c>
      <c r="O57" s="79" t="s">
        <v>662</v>
      </c>
      <c r="P57" s="82" t="s">
        <v>41</v>
      </c>
      <c r="Q57" s="79" t="s">
        <v>40</v>
      </c>
      <c r="R57" s="82" t="s">
        <v>218</v>
      </c>
      <c r="S57" s="79" t="s">
        <v>25</v>
      </c>
      <c r="T57" s="82" t="s">
        <v>620</v>
      </c>
      <c r="U57" s="79" t="s">
        <v>230</v>
      </c>
      <c r="V57" s="82" t="s">
        <v>42</v>
      </c>
      <c r="W57" s="82" t="s">
        <v>643</v>
      </c>
      <c r="X57" s="79" t="s">
        <v>635</v>
      </c>
      <c r="Y57" s="79" t="s">
        <v>238</v>
      </c>
      <c r="Z57" s="82" t="s">
        <v>505</v>
      </c>
      <c r="AA57" s="82" t="s">
        <v>226</v>
      </c>
      <c r="AB57" s="82" t="s">
        <v>509</v>
      </c>
      <c r="AC57" s="80" t="s">
        <v>607</v>
      </c>
      <c r="AD57" s="80" t="s">
        <v>466</v>
      </c>
      <c r="AE57" s="80" t="s">
        <v>22</v>
      </c>
      <c r="AF57" s="80" t="s">
        <v>659</v>
      </c>
      <c r="AG57" s="80" t="s">
        <v>35</v>
      </c>
      <c r="AH57" s="80" t="s">
        <v>24</v>
      </c>
      <c r="AI57" s="80" t="s">
        <v>661</v>
      </c>
      <c r="AJ57" s="80" t="s">
        <v>40</v>
      </c>
      <c r="AK57" s="80" t="s">
        <v>25</v>
      </c>
      <c r="AL57" s="80" t="s">
        <v>230</v>
      </c>
      <c r="AM57" s="80" t="s">
        <v>635</v>
      </c>
      <c r="AN57" s="80" t="s">
        <v>238</v>
      </c>
    </row>
    <row r="58" spans="1:40">
      <c r="A58" t="str">
        <f>IF(副作用項目!$AN27=TRUE,1,"")</f>
        <v/>
      </c>
      <c r="B58" t="str">
        <f>IF(A58=1,SUM(A$3:A58),"")</f>
        <v/>
      </c>
      <c r="C58" s="86" t="str">
        <f>副作用項目!$B27</f>
        <v>カルボプラチン(ﾊﾟﾗﾌﾟﾗﾁﾝ)</v>
      </c>
      <c r="D58" s="79" t="s">
        <v>177</v>
      </c>
      <c r="E58" s="79" t="s">
        <v>402</v>
      </c>
      <c r="F58" s="79" t="s">
        <v>391</v>
      </c>
      <c r="G58" s="79" t="s">
        <v>698</v>
      </c>
      <c r="H58" s="79" t="s">
        <v>35</v>
      </c>
      <c r="I58" s="79" t="s">
        <v>509</v>
      </c>
      <c r="J58" s="79" t="s">
        <v>660</v>
      </c>
      <c r="K58" s="82" t="s">
        <v>41</v>
      </c>
      <c r="L58" s="79" t="s">
        <v>25</v>
      </c>
      <c r="M58" s="82" t="s">
        <v>17</v>
      </c>
      <c r="N58" s="79" t="s">
        <v>24</v>
      </c>
      <c r="O58" s="82" t="s">
        <v>230</v>
      </c>
      <c r="P58" s="79" t="s">
        <v>632</v>
      </c>
      <c r="Q58" s="79" t="s">
        <v>22</v>
      </c>
      <c r="R58" s="79" t="s">
        <v>23</v>
      </c>
      <c r="S58" s="79" t="s">
        <v>620</v>
      </c>
      <c r="T58" s="82" t="s">
        <v>42</v>
      </c>
      <c r="U58" s="82" t="s">
        <v>226</v>
      </c>
      <c r="V58" s="79" t="s">
        <v>238</v>
      </c>
      <c r="W58" s="79" t="s">
        <v>466</v>
      </c>
      <c r="X58" s="82" t="s">
        <v>643</v>
      </c>
      <c r="Y58" s="79" t="s">
        <v>635</v>
      </c>
      <c r="Z58" s="82" t="s">
        <v>40</v>
      </c>
      <c r="AA58" s="79"/>
      <c r="AB58" s="80"/>
      <c r="AC58" s="80" t="s">
        <v>35</v>
      </c>
      <c r="AD58" s="80" t="s">
        <v>509</v>
      </c>
      <c r="AE58" s="80" t="s">
        <v>659</v>
      </c>
      <c r="AF58" s="80" t="s">
        <v>25</v>
      </c>
      <c r="AG58" s="80" t="s">
        <v>24</v>
      </c>
      <c r="AH58" s="80" t="s">
        <v>632</v>
      </c>
      <c r="AI58" s="80" t="s">
        <v>22</v>
      </c>
      <c r="AJ58" s="80" t="s">
        <v>23</v>
      </c>
      <c r="AK58" s="80" t="s">
        <v>620</v>
      </c>
      <c r="AL58" s="80" t="s">
        <v>238</v>
      </c>
      <c r="AM58" s="80" t="s">
        <v>466</v>
      </c>
      <c r="AN58" s="80" t="s">
        <v>635</v>
      </c>
    </row>
    <row r="59" spans="1:40">
      <c r="A59" t="str">
        <f>IF(副作用項目!$AP26=TRUE,1,"")</f>
        <v/>
      </c>
      <c r="B59" t="str">
        <f>IF(A59=1,SUM(A$3:A59),"")</f>
        <v/>
      </c>
      <c r="C59" s="86" t="str">
        <f>副作用項目!$N26</f>
        <v>シスプラチン(ﾗﾝﾀﾞ)</v>
      </c>
      <c r="D59" s="79" t="s">
        <v>178</v>
      </c>
      <c r="E59" s="79" t="s">
        <v>403</v>
      </c>
      <c r="F59" s="79" t="s">
        <v>382</v>
      </c>
      <c r="G59" s="79" t="s">
        <v>696</v>
      </c>
      <c r="H59" s="79" t="s">
        <v>659</v>
      </c>
      <c r="I59" s="79" t="s">
        <v>466</v>
      </c>
      <c r="J59" s="79" t="s">
        <v>24</v>
      </c>
      <c r="K59" s="79" t="s">
        <v>25</v>
      </c>
      <c r="L59" s="82" t="s">
        <v>36</v>
      </c>
      <c r="M59" s="79" t="s">
        <v>26</v>
      </c>
      <c r="N59" s="79" t="s">
        <v>643</v>
      </c>
      <c r="O59" s="79" t="s">
        <v>20</v>
      </c>
      <c r="P59" s="79" t="s">
        <v>226</v>
      </c>
      <c r="Q59" s="79" t="s">
        <v>22</v>
      </c>
      <c r="R59" s="82" t="s">
        <v>38</v>
      </c>
      <c r="S59" s="79" t="s">
        <v>35</v>
      </c>
      <c r="T59" s="79" t="s">
        <v>238</v>
      </c>
      <c r="U59" s="79" t="s">
        <v>509</v>
      </c>
      <c r="V59" s="80"/>
      <c r="W59" s="79"/>
      <c r="X59" s="79"/>
      <c r="Y59" s="80"/>
      <c r="Z59" s="80"/>
      <c r="AA59" s="80"/>
      <c r="AB59" s="80"/>
      <c r="AC59" s="80" t="s">
        <v>659</v>
      </c>
      <c r="AD59" s="80" t="s">
        <v>466</v>
      </c>
      <c r="AE59" s="80" t="s">
        <v>24</v>
      </c>
      <c r="AF59" s="80" t="s">
        <v>25</v>
      </c>
      <c r="AG59" s="80" t="s">
        <v>607</v>
      </c>
      <c r="AH59" s="80" t="s">
        <v>643</v>
      </c>
      <c r="AI59" s="80" t="s">
        <v>20</v>
      </c>
      <c r="AJ59" s="80" t="s">
        <v>226</v>
      </c>
      <c r="AK59" s="80" t="s">
        <v>22</v>
      </c>
      <c r="AL59" s="80" t="s">
        <v>35</v>
      </c>
      <c r="AM59" s="80" t="s">
        <v>238</v>
      </c>
      <c r="AN59" s="80" t="s">
        <v>509</v>
      </c>
    </row>
    <row r="60" spans="1:40">
      <c r="A60" t="str">
        <f>IF(副作用項目!$AP27=TRUE,1,"")</f>
        <v/>
      </c>
      <c r="B60" t="str">
        <f>IF(A60=1,SUM(A$3:A60),"")</f>
        <v/>
      </c>
      <c r="C60" s="86" t="str">
        <f>副作用項目!$N27</f>
        <v>ネダプラチン(ｱｸﾌﾟﾗ)</v>
      </c>
      <c r="D60" s="79" t="s">
        <v>179</v>
      </c>
      <c r="E60" s="79" t="s">
        <v>404</v>
      </c>
      <c r="F60" s="79" t="s">
        <v>405</v>
      </c>
      <c r="G60" s="79" t="s">
        <v>696</v>
      </c>
      <c r="H60" s="79" t="s">
        <v>659</v>
      </c>
      <c r="I60" s="79" t="s">
        <v>466</v>
      </c>
      <c r="J60" s="79" t="s">
        <v>38</v>
      </c>
      <c r="K60" s="79" t="s">
        <v>518</v>
      </c>
      <c r="L60" s="79" t="s">
        <v>25</v>
      </c>
      <c r="M60" s="79" t="s">
        <v>238</v>
      </c>
      <c r="N60" s="79"/>
      <c r="O60" s="79"/>
      <c r="P60" s="79"/>
      <c r="Q60" s="79"/>
      <c r="R60" s="79"/>
      <c r="S60" s="79"/>
      <c r="T60" s="79"/>
      <c r="U60" s="79"/>
      <c r="V60" s="79"/>
      <c r="W60" s="79"/>
      <c r="X60" s="79"/>
      <c r="Y60" s="79"/>
      <c r="Z60" s="79"/>
      <c r="AA60" s="79"/>
      <c r="AB60" s="79"/>
      <c r="AC60" s="80" t="s">
        <v>659</v>
      </c>
      <c r="AD60" s="80" t="s">
        <v>466</v>
      </c>
      <c r="AE60" s="80" t="s">
        <v>38</v>
      </c>
      <c r="AF60" s="80" t="s">
        <v>663</v>
      </c>
      <c r="AG60" s="80" t="s">
        <v>25</v>
      </c>
      <c r="AH60" s="80" t="s">
        <v>238</v>
      </c>
      <c r="AI60" s="80"/>
      <c r="AJ60" s="80"/>
      <c r="AK60" s="80"/>
      <c r="AL60" s="80"/>
      <c r="AM60" s="80"/>
      <c r="AN60" s="80"/>
    </row>
    <row r="61" spans="1:40">
      <c r="A61" t="str">
        <f>IF(副作用項目!$AR26=TRUE,1,"")</f>
        <v/>
      </c>
      <c r="B61" t="str">
        <f>IF(A61=1,SUM(A$3:A61),"")</f>
        <v/>
      </c>
      <c r="C61" s="86" t="str">
        <f>副作用項目!$Z26</f>
        <v>≪予備枠15≫</v>
      </c>
      <c r="D61" s="79" t="s">
        <v>916</v>
      </c>
      <c r="E61" s="79"/>
      <c r="F61" s="79"/>
      <c r="G61" s="79"/>
      <c r="H61" s="79"/>
      <c r="I61" s="79"/>
      <c r="J61" s="79"/>
      <c r="K61" s="79"/>
      <c r="L61" s="79"/>
      <c r="M61" s="79"/>
      <c r="N61" s="79"/>
      <c r="O61" s="79"/>
      <c r="P61" s="79"/>
      <c r="Q61" s="79"/>
      <c r="R61" s="79"/>
      <c r="S61" s="79"/>
      <c r="T61" s="79"/>
      <c r="U61" s="79"/>
      <c r="V61" s="79"/>
      <c r="W61" s="79"/>
      <c r="X61" s="79"/>
      <c r="Y61" s="79"/>
      <c r="Z61" s="79"/>
      <c r="AA61" s="79"/>
      <c r="AB61" s="79"/>
      <c r="AC61" s="80"/>
      <c r="AD61" s="80"/>
      <c r="AE61" s="80"/>
      <c r="AF61" s="80"/>
      <c r="AG61" s="80"/>
      <c r="AH61" s="80"/>
      <c r="AI61" s="80"/>
      <c r="AJ61" s="80"/>
      <c r="AK61" s="80"/>
      <c r="AL61" s="80"/>
      <c r="AM61" s="80"/>
      <c r="AN61" s="80"/>
    </row>
    <row r="62" spans="1:40">
      <c r="A62" t="str">
        <f>IF(副作用項目!$AR27=TRUE,1,"")</f>
        <v/>
      </c>
      <c r="B62" t="str">
        <f>IF(A62=1,SUM(A$3:A62),"")</f>
        <v/>
      </c>
      <c r="C62" s="86" t="str">
        <f>副作用項目!$Z27</f>
        <v>≪予備枠16≫</v>
      </c>
      <c r="D62" s="79" t="s">
        <v>917</v>
      </c>
      <c r="E62" s="79"/>
      <c r="F62" s="79"/>
      <c r="G62" s="79"/>
      <c r="H62" s="79"/>
      <c r="I62" s="79"/>
      <c r="J62" s="79"/>
      <c r="K62" s="79"/>
      <c r="L62" s="79"/>
      <c r="M62" s="79"/>
      <c r="N62" s="79"/>
      <c r="O62" s="79"/>
      <c r="P62" s="79"/>
      <c r="Q62" s="79"/>
      <c r="R62" s="79"/>
      <c r="S62" s="79"/>
      <c r="T62" s="79"/>
      <c r="U62" s="79"/>
      <c r="V62" s="79"/>
      <c r="W62" s="79"/>
      <c r="X62" s="79"/>
      <c r="Y62" s="79"/>
      <c r="Z62" s="79"/>
      <c r="AA62" s="79"/>
      <c r="AB62" s="79"/>
      <c r="AC62" s="80"/>
      <c r="AD62" s="80"/>
      <c r="AE62" s="80"/>
      <c r="AF62" s="80"/>
      <c r="AG62" s="80"/>
      <c r="AH62" s="80"/>
      <c r="AI62" s="80"/>
      <c r="AJ62" s="80"/>
      <c r="AK62" s="80"/>
      <c r="AL62" s="80"/>
      <c r="AM62" s="80"/>
      <c r="AN62" s="80"/>
    </row>
    <row r="63" spans="1:40">
      <c r="A63" t="str">
        <f>IF(副作用項目!$AN29=TRUE,1,"")</f>
        <v/>
      </c>
      <c r="B63" t="str">
        <f>IF(A63=1,SUM(A$3:A63),"")</f>
        <v/>
      </c>
      <c r="C63" s="86" t="str">
        <f>副作用項目!$B29</f>
        <v>リツキシマブ(ﾘﾂｷｻﾝ)</v>
      </c>
      <c r="D63" s="79" t="s">
        <v>181</v>
      </c>
      <c r="E63" s="79" t="s">
        <v>406</v>
      </c>
      <c r="F63" s="79" t="s">
        <v>407</v>
      </c>
      <c r="G63" s="79" t="s">
        <v>696</v>
      </c>
      <c r="H63" s="79" t="s">
        <v>40</v>
      </c>
      <c r="I63" s="79" t="s">
        <v>659</v>
      </c>
      <c r="J63" s="79" t="s">
        <v>24</v>
      </c>
      <c r="K63" s="79" t="s">
        <v>664</v>
      </c>
      <c r="L63" s="79" t="s">
        <v>35</v>
      </c>
      <c r="M63" s="79" t="s">
        <v>41</v>
      </c>
      <c r="N63" s="79" t="s">
        <v>25</v>
      </c>
      <c r="O63" s="82" t="s">
        <v>643</v>
      </c>
      <c r="P63" s="79" t="s">
        <v>635</v>
      </c>
      <c r="Q63" s="79" t="s">
        <v>42</v>
      </c>
      <c r="R63" s="79" t="s">
        <v>620</v>
      </c>
      <c r="S63" s="79" t="s">
        <v>230</v>
      </c>
      <c r="T63" s="79" t="s">
        <v>238</v>
      </c>
      <c r="U63" s="82" t="s">
        <v>509</v>
      </c>
      <c r="V63" s="80"/>
      <c r="W63" s="79"/>
      <c r="X63" s="79"/>
      <c r="Y63" s="80"/>
      <c r="Z63" s="80"/>
      <c r="AA63" s="79"/>
      <c r="AB63" s="79"/>
      <c r="AC63" s="80" t="s">
        <v>40</v>
      </c>
      <c r="AD63" s="80" t="s">
        <v>659</v>
      </c>
      <c r="AE63" s="80" t="s">
        <v>24</v>
      </c>
      <c r="AF63" s="80" t="s">
        <v>664</v>
      </c>
      <c r="AG63" s="80" t="s">
        <v>35</v>
      </c>
      <c r="AH63" s="80" t="s">
        <v>41</v>
      </c>
      <c r="AI63" s="80" t="s">
        <v>25</v>
      </c>
      <c r="AJ63" s="80" t="s">
        <v>635</v>
      </c>
      <c r="AK63" s="80" t="s">
        <v>42</v>
      </c>
      <c r="AL63" s="80" t="s">
        <v>620</v>
      </c>
      <c r="AM63" s="80" t="s">
        <v>230</v>
      </c>
      <c r="AN63" s="80" t="s">
        <v>238</v>
      </c>
    </row>
    <row r="64" spans="1:40">
      <c r="A64" t="str">
        <f>IF(副作用項目!$AN30=TRUE,1,"")</f>
        <v/>
      </c>
      <c r="B64" t="str">
        <f>IF(A64=1,SUM(A$3:A64),"")</f>
        <v/>
      </c>
      <c r="C64" s="86" t="str">
        <f>副作用項目!$B30</f>
        <v>トラスツズマブ(ﾊｰｾﾌﾟﾁﾝ)</v>
      </c>
      <c r="D64" s="79" t="s">
        <v>182</v>
      </c>
      <c r="E64" s="79" t="s">
        <v>408</v>
      </c>
      <c r="F64" s="79" t="s">
        <v>409</v>
      </c>
      <c r="G64" s="79" t="s">
        <v>696</v>
      </c>
      <c r="H64" s="79" t="s">
        <v>40</v>
      </c>
      <c r="I64" s="79" t="s">
        <v>35</v>
      </c>
      <c r="J64" s="79" t="s">
        <v>673</v>
      </c>
      <c r="K64" s="79" t="s">
        <v>467</v>
      </c>
      <c r="L64" s="79" t="s">
        <v>24</v>
      </c>
      <c r="M64" s="79" t="s">
        <v>42</v>
      </c>
      <c r="N64" s="79" t="s">
        <v>25</v>
      </c>
      <c r="O64" s="79" t="s">
        <v>620</v>
      </c>
      <c r="P64" s="79"/>
      <c r="Q64" s="79"/>
      <c r="R64" s="79"/>
      <c r="S64" s="79"/>
      <c r="T64" s="79"/>
      <c r="U64" s="79"/>
      <c r="V64" s="79"/>
      <c r="W64" s="79"/>
      <c r="X64" s="79"/>
      <c r="Y64" s="79"/>
      <c r="Z64" s="79"/>
      <c r="AA64" s="79"/>
      <c r="AB64" s="79"/>
      <c r="AC64" s="80" t="s">
        <v>40</v>
      </c>
      <c r="AD64" s="80" t="s">
        <v>35</v>
      </c>
      <c r="AE64" s="80" t="s">
        <v>673</v>
      </c>
      <c r="AF64" s="80" t="s">
        <v>467</v>
      </c>
      <c r="AG64" s="80" t="s">
        <v>24</v>
      </c>
      <c r="AH64" s="80" t="s">
        <v>42</v>
      </c>
      <c r="AI64" s="80" t="s">
        <v>25</v>
      </c>
      <c r="AJ64" s="80" t="s">
        <v>620</v>
      </c>
      <c r="AK64" s="80"/>
      <c r="AL64" s="80"/>
      <c r="AM64" s="80"/>
      <c r="AN64" s="80"/>
    </row>
    <row r="65" spans="1:40">
      <c r="A65" t="str">
        <f>IF(副作用項目!$AN31=TRUE,1,"")</f>
        <v/>
      </c>
      <c r="B65" t="str">
        <f>IF(A65=1,SUM(A$3:A65),"")</f>
        <v/>
      </c>
      <c r="C65" s="86" t="str">
        <f>副作用項目!$B31</f>
        <v>ペルツズマブ(ﾊﾟｰｼﾞｪﾀ)</v>
      </c>
      <c r="D65" s="79" t="s">
        <v>183</v>
      </c>
      <c r="E65" s="79" t="s">
        <v>410</v>
      </c>
      <c r="F65" s="79" t="s">
        <v>409</v>
      </c>
      <c r="G65" s="79" t="s">
        <v>696</v>
      </c>
      <c r="H65" s="79" t="s">
        <v>22</v>
      </c>
      <c r="I65" s="79" t="s">
        <v>593</v>
      </c>
      <c r="J65" s="79" t="s">
        <v>35</v>
      </c>
      <c r="K65" s="79" t="s">
        <v>42</v>
      </c>
      <c r="L65" s="79" t="s">
        <v>38</v>
      </c>
      <c r="M65" s="79" t="s">
        <v>25</v>
      </c>
      <c r="N65" s="79" t="s">
        <v>26</v>
      </c>
      <c r="O65" s="79" t="s">
        <v>673</v>
      </c>
      <c r="P65" s="79" t="s">
        <v>24</v>
      </c>
      <c r="Q65" s="79" t="s">
        <v>40</v>
      </c>
      <c r="R65" s="79" t="s">
        <v>41</v>
      </c>
      <c r="S65" s="79" t="s">
        <v>620</v>
      </c>
      <c r="T65" s="79"/>
      <c r="U65" s="79"/>
      <c r="V65" s="79"/>
      <c r="W65" s="79"/>
      <c r="X65" s="79"/>
      <c r="Y65" s="79"/>
      <c r="Z65" s="79"/>
      <c r="AA65" s="79"/>
      <c r="AB65" s="79"/>
      <c r="AC65" s="80" t="s">
        <v>22</v>
      </c>
      <c r="AD65" s="80" t="s">
        <v>593</v>
      </c>
      <c r="AE65" s="80" t="s">
        <v>35</v>
      </c>
      <c r="AF65" s="80" t="s">
        <v>42</v>
      </c>
      <c r="AG65" s="80" t="s">
        <v>38</v>
      </c>
      <c r="AH65" s="80" t="s">
        <v>25</v>
      </c>
      <c r="AI65" s="80" t="s">
        <v>607</v>
      </c>
      <c r="AJ65" s="80" t="s">
        <v>673</v>
      </c>
      <c r="AK65" s="80" t="s">
        <v>24</v>
      </c>
      <c r="AL65" s="80" t="s">
        <v>40</v>
      </c>
      <c r="AM65" s="80" t="s">
        <v>41</v>
      </c>
      <c r="AN65" s="80" t="s">
        <v>620</v>
      </c>
    </row>
    <row r="66" spans="1:40">
      <c r="A66" t="str">
        <f>IF(副作用項目!$AN32=TRUE,1,"")</f>
        <v/>
      </c>
      <c r="B66" t="str">
        <f>IF(A66=1,SUM(A$3:A66),"")</f>
        <v/>
      </c>
      <c r="C66" s="86" t="str">
        <f>副作用項目!$B32</f>
        <v>ﾄﾗｽﾂｽﾞﾏﾌﾞｴﾑﾀﾝｼﾝ(カドサイラ)</v>
      </c>
      <c r="D66" s="79" t="s">
        <v>184</v>
      </c>
      <c r="E66" s="79" t="s">
        <v>411</v>
      </c>
      <c r="F66" s="79" t="s">
        <v>409</v>
      </c>
      <c r="G66" s="79" t="s">
        <v>696</v>
      </c>
      <c r="H66" s="79" t="s">
        <v>238</v>
      </c>
      <c r="I66" s="79" t="s">
        <v>660</v>
      </c>
      <c r="J66" s="79" t="s">
        <v>24</v>
      </c>
      <c r="K66" s="79" t="s">
        <v>518</v>
      </c>
      <c r="L66" s="79" t="s">
        <v>42</v>
      </c>
      <c r="M66" s="79" t="s">
        <v>26</v>
      </c>
      <c r="N66" s="79" t="s">
        <v>643</v>
      </c>
      <c r="O66" s="79" t="s">
        <v>41</v>
      </c>
      <c r="P66" s="79" t="s">
        <v>40</v>
      </c>
      <c r="Q66" s="79" t="s">
        <v>25</v>
      </c>
      <c r="R66" s="79" t="s">
        <v>620</v>
      </c>
      <c r="S66" s="79"/>
      <c r="T66" s="79"/>
      <c r="U66" s="79"/>
      <c r="V66" s="79"/>
      <c r="W66" s="79"/>
      <c r="X66" s="79"/>
      <c r="Y66" s="79"/>
      <c r="Z66" s="79"/>
      <c r="AA66" s="79"/>
      <c r="AB66" s="79"/>
      <c r="AC66" s="80" t="s">
        <v>238</v>
      </c>
      <c r="AD66" s="80" t="s">
        <v>659</v>
      </c>
      <c r="AE66" s="80" t="s">
        <v>24</v>
      </c>
      <c r="AF66" s="80" t="s">
        <v>663</v>
      </c>
      <c r="AG66" s="80" t="s">
        <v>42</v>
      </c>
      <c r="AH66" s="80" t="s">
        <v>607</v>
      </c>
      <c r="AI66" s="80" t="s">
        <v>643</v>
      </c>
      <c r="AJ66" s="80" t="s">
        <v>41</v>
      </c>
      <c r="AK66" s="80" t="s">
        <v>40</v>
      </c>
      <c r="AL66" s="80" t="s">
        <v>25</v>
      </c>
      <c r="AM66" s="80" t="s">
        <v>620</v>
      </c>
      <c r="AN66" s="80"/>
    </row>
    <row r="67" spans="1:40">
      <c r="A67" t="str">
        <f>IF(副作用項目!$AN33=TRUE,1,"")</f>
        <v/>
      </c>
      <c r="B67" t="str">
        <f>IF(A67=1,SUM(A$3:A67),"")</f>
        <v/>
      </c>
      <c r="C67" s="86" t="str">
        <f>副作用項目!$B33</f>
        <v>ベバシズマブ(ｱﾊﾞｽﾁﾝ)</v>
      </c>
      <c r="D67" s="79" t="s">
        <v>185</v>
      </c>
      <c r="E67" s="79" t="s">
        <v>412</v>
      </c>
      <c r="F67" s="79" t="s">
        <v>409</v>
      </c>
      <c r="G67" s="79" t="s">
        <v>696</v>
      </c>
      <c r="H67" s="79" t="s">
        <v>37</v>
      </c>
      <c r="I67" s="79" t="s">
        <v>40</v>
      </c>
      <c r="J67" s="79" t="s">
        <v>238</v>
      </c>
      <c r="K67" s="79" t="s">
        <v>620</v>
      </c>
      <c r="L67" s="79" t="s">
        <v>35</v>
      </c>
      <c r="M67" s="79" t="s">
        <v>635</v>
      </c>
      <c r="N67" s="79" t="s">
        <v>467</v>
      </c>
      <c r="O67" s="79" t="s">
        <v>25</v>
      </c>
      <c r="P67" s="79" t="s">
        <v>41</v>
      </c>
      <c r="Q67" s="79" t="s">
        <v>230</v>
      </c>
      <c r="R67" s="79" t="s">
        <v>42</v>
      </c>
      <c r="S67" s="80"/>
      <c r="T67" s="79"/>
      <c r="U67" s="79"/>
      <c r="V67" s="79"/>
      <c r="W67" s="79"/>
      <c r="X67" s="79"/>
      <c r="Y67" s="79"/>
      <c r="Z67" s="79"/>
      <c r="AA67" s="79"/>
      <c r="AB67" s="79"/>
      <c r="AC67" s="80" t="s">
        <v>37</v>
      </c>
      <c r="AD67" s="80" t="s">
        <v>40</v>
      </c>
      <c r="AE67" s="80" t="s">
        <v>238</v>
      </c>
      <c r="AF67" s="80" t="s">
        <v>620</v>
      </c>
      <c r="AG67" s="80" t="s">
        <v>35</v>
      </c>
      <c r="AH67" s="80" t="s">
        <v>635</v>
      </c>
      <c r="AI67" s="80" t="s">
        <v>467</v>
      </c>
      <c r="AJ67" s="80" t="s">
        <v>25</v>
      </c>
      <c r="AK67" s="80" t="s">
        <v>41</v>
      </c>
      <c r="AL67" s="80" t="s">
        <v>230</v>
      </c>
      <c r="AM67" s="80" t="s">
        <v>42</v>
      </c>
      <c r="AN67" s="80"/>
    </row>
    <row r="68" spans="1:40">
      <c r="A68" t="str">
        <f>IF(副作用項目!$AN34=TRUE,1,"")</f>
        <v/>
      </c>
      <c r="B68" t="str">
        <f>IF(A68=1,SUM(A$3:A68),"")</f>
        <v/>
      </c>
      <c r="C68" s="86" t="str">
        <f>副作用項目!$B34</f>
        <v>ｱﾌﾘﾍﾞﾙｾﾌﾟﾄﾍﾞｰﾀ(ザルトラップ)</v>
      </c>
      <c r="D68" s="79" t="s">
        <v>186</v>
      </c>
      <c r="E68" s="79" t="s">
        <v>413</v>
      </c>
      <c r="F68" s="79" t="s">
        <v>387</v>
      </c>
      <c r="G68" s="79" t="s">
        <v>696</v>
      </c>
      <c r="H68" s="79" t="s">
        <v>35</v>
      </c>
      <c r="I68" s="79" t="s">
        <v>17</v>
      </c>
      <c r="J68" s="79" t="s">
        <v>22</v>
      </c>
      <c r="K68" s="79" t="s">
        <v>24</v>
      </c>
      <c r="L68" s="79" t="s">
        <v>466</v>
      </c>
      <c r="M68" s="79" t="s">
        <v>20</v>
      </c>
      <c r="N68" s="79" t="s">
        <v>238</v>
      </c>
      <c r="O68" s="82" t="s">
        <v>230</v>
      </c>
      <c r="P68" s="79" t="s">
        <v>37</v>
      </c>
      <c r="Q68" s="79" t="s">
        <v>635</v>
      </c>
      <c r="R68" s="79" t="s">
        <v>659</v>
      </c>
      <c r="S68" s="79" t="s">
        <v>632</v>
      </c>
      <c r="T68" s="79"/>
      <c r="U68" s="79"/>
      <c r="V68" s="79"/>
      <c r="W68" s="79"/>
      <c r="X68" s="79"/>
      <c r="Y68" s="79"/>
      <c r="Z68" s="79"/>
      <c r="AA68" s="79"/>
      <c r="AB68" s="79"/>
      <c r="AC68" s="80" t="s">
        <v>35</v>
      </c>
      <c r="AD68" s="80" t="s">
        <v>17</v>
      </c>
      <c r="AE68" s="80" t="s">
        <v>22</v>
      </c>
      <c r="AF68" s="80" t="s">
        <v>24</v>
      </c>
      <c r="AG68" s="80" t="s">
        <v>466</v>
      </c>
      <c r="AH68" s="80" t="s">
        <v>20</v>
      </c>
      <c r="AI68" s="80" t="s">
        <v>238</v>
      </c>
      <c r="AJ68" s="80" t="s">
        <v>37</v>
      </c>
      <c r="AK68" s="80" t="s">
        <v>635</v>
      </c>
      <c r="AL68" s="80" t="s">
        <v>659</v>
      </c>
      <c r="AM68" s="80" t="s">
        <v>632</v>
      </c>
      <c r="AN68" s="80"/>
    </row>
    <row r="69" spans="1:40">
      <c r="A69" t="str">
        <f>IF(副作用項目!$AN35=TRUE,1,"")</f>
        <v/>
      </c>
      <c r="B69" t="str">
        <f>IF(A69=1,SUM(A$3:A69),"")</f>
        <v/>
      </c>
      <c r="C69" s="86" t="str">
        <f>副作用項目!$B35</f>
        <v>≪予備枠17≫</v>
      </c>
      <c r="D69" s="79" t="s">
        <v>918</v>
      </c>
      <c r="E69" s="79"/>
      <c r="F69" s="79"/>
      <c r="G69" s="79"/>
      <c r="H69" s="79"/>
      <c r="I69" s="79"/>
      <c r="J69" s="79"/>
      <c r="K69" s="79"/>
      <c r="L69" s="79"/>
      <c r="M69" s="79"/>
      <c r="N69" s="79"/>
      <c r="O69" s="82"/>
      <c r="P69" s="79"/>
      <c r="Q69" s="79"/>
      <c r="R69" s="79"/>
      <c r="S69" s="79"/>
      <c r="T69" s="79"/>
      <c r="U69" s="79"/>
      <c r="V69" s="79"/>
      <c r="W69" s="79"/>
      <c r="X69" s="79"/>
      <c r="Y69" s="79"/>
      <c r="Z69" s="79"/>
      <c r="AA69" s="79"/>
      <c r="AB69" s="79"/>
      <c r="AC69" s="80"/>
      <c r="AD69" s="80"/>
      <c r="AE69" s="80"/>
      <c r="AF69" s="80"/>
      <c r="AG69" s="80"/>
      <c r="AH69" s="80"/>
      <c r="AI69" s="80"/>
      <c r="AJ69" s="80"/>
      <c r="AK69" s="80"/>
      <c r="AL69" s="80"/>
      <c r="AM69" s="80"/>
      <c r="AN69" s="80"/>
    </row>
    <row r="70" spans="1:40">
      <c r="A70" t="str">
        <f>IF(副作用項目!$AN36=TRUE,1,"")</f>
        <v/>
      </c>
      <c r="B70" t="str">
        <f>IF(A70=1,SUM(A$3:A70),"")</f>
        <v/>
      </c>
      <c r="C70" s="86" t="str">
        <f>副作用項目!$B36</f>
        <v>≪予備枠18≫</v>
      </c>
      <c r="D70" s="79" t="s">
        <v>919</v>
      </c>
      <c r="E70" s="79"/>
      <c r="F70" s="79"/>
      <c r="G70" s="79"/>
      <c r="H70" s="79"/>
      <c r="I70" s="79"/>
      <c r="J70" s="79"/>
      <c r="K70" s="79"/>
      <c r="L70" s="79"/>
      <c r="M70" s="79"/>
      <c r="N70" s="79"/>
      <c r="O70" s="82"/>
      <c r="P70" s="79"/>
      <c r="Q70" s="79"/>
      <c r="R70" s="79"/>
      <c r="S70" s="79"/>
      <c r="T70" s="79"/>
      <c r="U70" s="79"/>
      <c r="V70" s="79"/>
      <c r="W70" s="79"/>
      <c r="X70" s="79"/>
      <c r="Y70" s="79"/>
      <c r="Z70" s="79"/>
      <c r="AA70" s="79"/>
      <c r="AB70" s="79"/>
      <c r="AC70" s="80"/>
      <c r="AD70" s="80"/>
      <c r="AE70" s="80"/>
      <c r="AF70" s="80"/>
      <c r="AG70" s="80"/>
      <c r="AH70" s="80"/>
      <c r="AI70" s="80"/>
      <c r="AJ70" s="80"/>
      <c r="AK70" s="80"/>
      <c r="AL70" s="80"/>
      <c r="AM70" s="80"/>
      <c r="AN70" s="80"/>
    </row>
    <row r="71" spans="1:40">
      <c r="A71" t="str">
        <f>IF(副作用項目!$AP29=TRUE,1,"")</f>
        <v/>
      </c>
      <c r="B71" t="str">
        <f>IF(A71=1,SUM(A$3:A71),"")</f>
        <v/>
      </c>
      <c r="C71" s="86" t="str">
        <f>副作用項目!$N29</f>
        <v>ラムシルマブ(ｻｲﾗﾑｻﾞ)</v>
      </c>
      <c r="D71" s="79" t="s">
        <v>187</v>
      </c>
      <c r="E71" s="79" t="s">
        <v>414</v>
      </c>
      <c r="F71" s="79" t="s">
        <v>354</v>
      </c>
      <c r="G71" s="79" t="s">
        <v>696</v>
      </c>
      <c r="H71" s="79" t="s">
        <v>37</v>
      </c>
      <c r="I71" s="79" t="s">
        <v>467</v>
      </c>
      <c r="J71" s="79" t="s">
        <v>238</v>
      </c>
      <c r="K71" s="79" t="s">
        <v>620</v>
      </c>
      <c r="L71" s="82" t="s">
        <v>24</v>
      </c>
      <c r="M71" s="79" t="s">
        <v>22</v>
      </c>
      <c r="N71" s="79" t="s">
        <v>35</v>
      </c>
      <c r="O71" s="79" t="s">
        <v>40</v>
      </c>
      <c r="P71" s="82" t="s">
        <v>230</v>
      </c>
      <c r="Q71" s="79" t="s">
        <v>632</v>
      </c>
      <c r="R71" s="79" t="s">
        <v>635</v>
      </c>
      <c r="S71" s="79" t="s">
        <v>25</v>
      </c>
      <c r="T71" s="79" t="s">
        <v>42</v>
      </c>
      <c r="U71" s="79" t="s">
        <v>41</v>
      </c>
      <c r="V71" s="79"/>
      <c r="W71" s="80"/>
      <c r="X71" s="80"/>
      <c r="Y71" s="80"/>
      <c r="Z71" s="80"/>
      <c r="AA71" s="80"/>
      <c r="AB71" s="80"/>
      <c r="AC71" s="80" t="s">
        <v>37</v>
      </c>
      <c r="AD71" s="80" t="s">
        <v>467</v>
      </c>
      <c r="AE71" s="80" t="s">
        <v>238</v>
      </c>
      <c r="AF71" s="80" t="s">
        <v>620</v>
      </c>
      <c r="AG71" s="80" t="s">
        <v>22</v>
      </c>
      <c r="AH71" s="80" t="s">
        <v>35</v>
      </c>
      <c r="AI71" s="80" t="s">
        <v>40</v>
      </c>
      <c r="AJ71" s="80" t="s">
        <v>632</v>
      </c>
      <c r="AK71" s="80" t="s">
        <v>635</v>
      </c>
      <c r="AL71" s="80" t="s">
        <v>25</v>
      </c>
      <c r="AM71" s="80" t="s">
        <v>42</v>
      </c>
      <c r="AN71" s="80" t="s">
        <v>41</v>
      </c>
    </row>
    <row r="72" spans="1:40">
      <c r="A72" t="str">
        <f>IF(副作用項目!$AP30=TRUE,1,"")</f>
        <v/>
      </c>
      <c r="B72" t="str">
        <f>IF(A72=1,SUM(A$3:A72),"")</f>
        <v/>
      </c>
      <c r="C72" s="86" t="str">
        <f>副作用項目!$N30</f>
        <v>セツキシマブ(ｱｰﾋﾞﾀｯｸｽ)</v>
      </c>
      <c r="D72" s="79" t="s">
        <v>188</v>
      </c>
      <c r="E72" s="79" t="s">
        <v>415</v>
      </c>
      <c r="F72" s="79" t="s">
        <v>416</v>
      </c>
      <c r="G72" s="79" t="s">
        <v>696</v>
      </c>
      <c r="H72" s="79" t="s">
        <v>659</v>
      </c>
      <c r="I72" s="79" t="s">
        <v>593</v>
      </c>
      <c r="J72" s="79" t="s">
        <v>35</v>
      </c>
      <c r="K72" s="79" t="s">
        <v>42</v>
      </c>
      <c r="L72" s="79" t="s">
        <v>22</v>
      </c>
      <c r="M72" s="79" t="s">
        <v>218</v>
      </c>
      <c r="N72" s="82" t="s">
        <v>24</v>
      </c>
      <c r="O72" s="82" t="s">
        <v>20</v>
      </c>
      <c r="P72" s="79" t="s">
        <v>673</v>
      </c>
      <c r="Q72" s="82" t="s">
        <v>43</v>
      </c>
      <c r="R72" s="79" t="s">
        <v>44</v>
      </c>
      <c r="S72" s="79" t="s">
        <v>41</v>
      </c>
      <c r="T72" s="79" t="s">
        <v>40</v>
      </c>
      <c r="U72" s="79" t="s">
        <v>25</v>
      </c>
      <c r="V72" s="79" t="s">
        <v>620</v>
      </c>
      <c r="W72" s="80"/>
      <c r="X72" s="79"/>
      <c r="Y72" s="79"/>
      <c r="Z72" s="79"/>
      <c r="AA72" s="79"/>
      <c r="AB72" s="79"/>
      <c r="AC72" s="80" t="s">
        <v>659</v>
      </c>
      <c r="AD72" s="80" t="s">
        <v>593</v>
      </c>
      <c r="AE72" s="80" t="s">
        <v>35</v>
      </c>
      <c r="AF72" s="80" t="s">
        <v>42</v>
      </c>
      <c r="AG72" s="80" t="s">
        <v>22</v>
      </c>
      <c r="AH72" s="80" t="s">
        <v>218</v>
      </c>
      <c r="AI72" s="80" t="s">
        <v>672</v>
      </c>
      <c r="AJ72" s="80" t="s">
        <v>44</v>
      </c>
      <c r="AK72" s="80" t="s">
        <v>41</v>
      </c>
      <c r="AL72" s="80" t="s">
        <v>40</v>
      </c>
      <c r="AM72" s="80" t="s">
        <v>25</v>
      </c>
      <c r="AN72" s="80" t="s">
        <v>620</v>
      </c>
    </row>
    <row r="73" spans="1:40">
      <c r="A73" t="str">
        <f>IF(副作用項目!$AP31=TRUE,1,"")</f>
        <v/>
      </c>
      <c r="B73" t="str">
        <f>IF(A73=1,SUM(A$3:A73),"")</f>
        <v/>
      </c>
      <c r="C73" s="86" t="str">
        <f>副作用項目!$N31</f>
        <v>パニツムマブ(ﾍﾞｸﾃｨﾋﾞｯｸｽ)</v>
      </c>
      <c r="D73" s="79" t="s">
        <v>189</v>
      </c>
      <c r="E73" s="79" t="s">
        <v>417</v>
      </c>
      <c r="F73" s="79" t="s">
        <v>418</v>
      </c>
      <c r="G73" s="79" t="s">
        <v>696</v>
      </c>
      <c r="H73" s="79" t="s">
        <v>35</v>
      </c>
      <c r="I73" s="79" t="s">
        <v>659</v>
      </c>
      <c r="J73" s="79" t="s">
        <v>593</v>
      </c>
      <c r="K73" s="79" t="s">
        <v>22</v>
      </c>
      <c r="L73" s="79" t="s">
        <v>20</v>
      </c>
      <c r="M73" s="79" t="s">
        <v>218</v>
      </c>
      <c r="N73" s="79" t="s">
        <v>24</v>
      </c>
      <c r="O73" s="79" t="s">
        <v>466</v>
      </c>
      <c r="P73" s="79" t="s">
        <v>43</v>
      </c>
      <c r="Q73" s="79" t="s">
        <v>44</v>
      </c>
      <c r="R73" s="79" t="s">
        <v>40</v>
      </c>
      <c r="S73" s="79" t="s">
        <v>41</v>
      </c>
      <c r="T73" s="80"/>
      <c r="U73" s="79"/>
      <c r="V73" s="79"/>
      <c r="W73" s="79"/>
      <c r="X73" s="79"/>
      <c r="Y73" s="79"/>
      <c r="Z73" s="79"/>
      <c r="AA73" s="79"/>
      <c r="AB73" s="79"/>
      <c r="AC73" s="80" t="s">
        <v>35</v>
      </c>
      <c r="AD73" s="80" t="s">
        <v>659</v>
      </c>
      <c r="AE73" s="80" t="s">
        <v>593</v>
      </c>
      <c r="AF73" s="80" t="s">
        <v>22</v>
      </c>
      <c r="AG73" s="80" t="s">
        <v>20</v>
      </c>
      <c r="AH73" s="80" t="s">
        <v>218</v>
      </c>
      <c r="AI73" s="80" t="s">
        <v>24</v>
      </c>
      <c r="AJ73" s="80" t="s">
        <v>466</v>
      </c>
      <c r="AK73" s="80" t="s">
        <v>43</v>
      </c>
      <c r="AL73" s="80" t="s">
        <v>44</v>
      </c>
      <c r="AM73" s="80" t="s">
        <v>40</v>
      </c>
      <c r="AN73" s="80" t="s">
        <v>41</v>
      </c>
    </row>
    <row r="74" spans="1:40">
      <c r="A74" t="str">
        <f>IF(副作用項目!$AP32=TRUE,1,"")</f>
        <v/>
      </c>
      <c r="B74" t="str">
        <f>IF(A74=1,SUM(A$3:A74),"")</f>
        <v/>
      </c>
      <c r="C74" s="86" t="str">
        <f>副作用項目!$N32</f>
        <v>モガムリズマブ(ﾎﾟﾃﾘｼﾞｵ)</v>
      </c>
      <c r="D74" s="79" t="s">
        <v>419</v>
      </c>
      <c r="E74" s="79" t="s">
        <v>421</v>
      </c>
      <c r="F74" s="79" t="s">
        <v>359</v>
      </c>
      <c r="G74" s="79" t="s">
        <v>696</v>
      </c>
      <c r="H74" s="79" t="s">
        <v>659</v>
      </c>
      <c r="I74" s="79" t="s">
        <v>593</v>
      </c>
      <c r="J74" s="79" t="s">
        <v>35</v>
      </c>
      <c r="K74" s="79" t="s">
        <v>24</v>
      </c>
      <c r="L74" s="79" t="s">
        <v>40</v>
      </c>
      <c r="M74" s="79" t="s">
        <v>643</v>
      </c>
      <c r="N74" s="79" t="s">
        <v>41</v>
      </c>
      <c r="O74" s="79" t="s">
        <v>39</v>
      </c>
      <c r="P74" s="79" t="s">
        <v>238</v>
      </c>
      <c r="Q74" s="79" t="s">
        <v>509</v>
      </c>
      <c r="R74" s="80"/>
      <c r="S74" s="80"/>
      <c r="T74" s="79"/>
      <c r="U74" s="79"/>
      <c r="V74" s="79"/>
      <c r="W74" s="79"/>
      <c r="X74" s="79"/>
      <c r="Y74" s="79"/>
      <c r="Z74" s="79"/>
      <c r="AA74" s="79"/>
      <c r="AB74" s="79"/>
      <c r="AC74" s="80" t="s">
        <v>659</v>
      </c>
      <c r="AD74" s="80" t="s">
        <v>593</v>
      </c>
      <c r="AE74" s="80" t="s">
        <v>35</v>
      </c>
      <c r="AF74" s="80" t="s">
        <v>24</v>
      </c>
      <c r="AG74" s="80" t="s">
        <v>40</v>
      </c>
      <c r="AH74" s="80" t="s">
        <v>643</v>
      </c>
      <c r="AI74" s="80" t="s">
        <v>41</v>
      </c>
      <c r="AJ74" s="80" t="s">
        <v>39</v>
      </c>
      <c r="AK74" s="80" t="s">
        <v>238</v>
      </c>
      <c r="AL74" s="80" t="s">
        <v>509</v>
      </c>
      <c r="AM74" s="80"/>
      <c r="AN74" s="80"/>
    </row>
    <row r="75" spans="1:40">
      <c r="A75" t="str">
        <f>IF(副作用項目!$AP33=TRUE,1,"")</f>
        <v/>
      </c>
      <c r="B75" t="str">
        <f>IF(A75=1,SUM(A$3:A75),"")</f>
        <v/>
      </c>
      <c r="C75" s="86" t="str">
        <f>副作用項目!$N33</f>
        <v>オビヌツズマブ(ｶﾞｻﾞｲﾊﾞ)</v>
      </c>
      <c r="D75" s="79" t="s">
        <v>190</v>
      </c>
      <c r="E75" s="79" t="s">
        <v>422</v>
      </c>
      <c r="F75" s="79" t="s">
        <v>409</v>
      </c>
      <c r="G75" s="79" t="s">
        <v>696</v>
      </c>
      <c r="H75" s="79" t="s">
        <v>35</v>
      </c>
      <c r="I75" s="79" t="s">
        <v>238</v>
      </c>
      <c r="J75" s="79" t="s">
        <v>659</v>
      </c>
      <c r="K75" s="79" t="s">
        <v>24</v>
      </c>
      <c r="L75" s="79" t="s">
        <v>635</v>
      </c>
      <c r="M75" s="79" t="s">
        <v>643</v>
      </c>
      <c r="N75" s="79" t="s">
        <v>40</v>
      </c>
      <c r="O75" s="79" t="s">
        <v>230</v>
      </c>
      <c r="P75" s="79" t="s">
        <v>41</v>
      </c>
      <c r="Q75" s="79" t="s">
        <v>42</v>
      </c>
      <c r="R75" s="79" t="s">
        <v>25</v>
      </c>
      <c r="S75" s="79" t="s">
        <v>620</v>
      </c>
      <c r="T75" s="79"/>
      <c r="U75" s="79"/>
      <c r="V75" s="79"/>
      <c r="W75" s="79"/>
      <c r="X75" s="79"/>
      <c r="Y75" s="79"/>
      <c r="Z75" s="79"/>
      <c r="AA75" s="79"/>
      <c r="AB75" s="79"/>
      <c r="AC75" s="80" t="s">
        <v>35</v>
      </c>
      <c r="AD75" s="80" t="s">
        <v>238</v>
      </c>
      <c r="AE75" s="80" t="s">
        <v>659</v>
      </c>
      <c r="AF75" s="80" t="s">
        <v>24</v>
      </c>
      <c r="AG75" s="80" t="s">
        <v>635</v>
      </c>
      <c r="AH75" s="80" t="s">
        <v>643</v>
      </c>
      <c r="AI75" s="80" t="s">
        <v>40</v>
      </c>
      <c r="AJ75" s="80" t="s">
        <v>230</v>
      </c>
      <c r="AK75" s="80" t="s">
        <v>41</v>
      </c>
      <c r="AL75" s="80" t="s">
        <v>42</v>
      </c>
      <c r="AM75" s="80" t="s">
        <v>25</v>
      </c>
      <c r="AN75" s="80" t="s">
        <v>620</v>
      </c>
    </row>
    <row r="76" spans="1:40">
      <c r="A76" t="str">
        <f>IF(副作用項目!$AP34=TRUE,1,"")</f>
        <v/>
      </c>
      <c r="B76" t="str">
        <f>IF(A76=1,SUM(A$3:A76),"")</f>
        <v/>
      </c>
      <c r="C76" s="86" t="str">
        <f>副作用項目!$N34</f>
        <v>≪予備枠19≫</v>
      </c>
      <c r="D76" s="79" t="s">
        <v>920</v>
      </c>
      <c r="E76" s="79"/>
      <c r="F76" s="79"/>
      <c r="G76" s="79"/>
      <c r="H76" s="79"/>
      <c r="I76" s="79"/>
      <c r="J76" s="79"/>
      <c r="K76" s="79"/>
      <c r="L76" s="79"/>
      <c r="M76" s="79"/>
      <c r="N76" s="79"/>
      <c r="O76" s="79"/>
      <c r="P76" s="79"/>
      <c r="Q76" s="79"/>
      <c r="R76" s="79"/>
      <c r="S76" s="79"/>
      <c r="T76" s="79"/>
      <c r="U76" s="79"/>
      <c r="V76" s="79"/>
      <c r="W76" s="79"/>
      <c r="X76" s="79"/>
      <c r="Y76" s="79"/>
      <c r="Z76" s="79"/>
      <c r="AA76" s="79"/>
      <c r="AB76" s="79"/>
      <c r="AC76" s="80"/>
      <c r="AD76" s="80"/>
      <c r="AE76" s="80"/>
      <c r="AF76" s="80"/>
      <c r="AG76" s="80"/>
      <c r="AH76" s="80"/>
      <c r="AI76" s="80"/>
      <c r="AJ76" s="80"/>
      <c r="AK76" s="80"/>
      <c r="AL76" s="80"/>
      <c r="AM76" s="80"/>
      <c r="AN76" s="80"/>
    </row>
    <row r="77" spans="1:40">
      <c r="A77" t="str">
        <f>IF(副作用項目!$AP35=TRUE,1,"")</f>
        <v/>
      </c>
      <c r="B77" t="str">
        <f>IF(A77=1,SUM(A$3:A77),"")</f>
        <v/>
      </c>
      <c r="C77" s="86" t="str">
        <f>副作用項目!$N35</f>
        <v>≪予備枠20≫</v>
      </c>
      <c r="D77" s="79" t="s">
        <v>921</v>
      </c>
      <c r="E77" s="79"/>
      <c r="F77" s="79"/>
      <c r="G77" s="79"/>
      <c r="H77" s="79"/>
      <c r="I77" s="79"/>
      <c r="J77" s="79"/>
      <c r="K77" s="79"/>
      <c r="L77" s="79"/>
      <c r="M77" s="79"/>
      <c r="N77" s="79"/>
      <c r="O77" s="79"/>
      <c r="P77" s="79"/>
      <c r="Q77" s="79"/>
      <c r="R77" s="79"/>
      <c r="S77" s="79"/>
      <c r="T77" s="79"/>
      <c r="U77" s="79"/>
      <c r="V77" s="79"/>
      <c r="W77" s="79"/>
      <c r="X77" s="79"/>
      <c r="Y77" s="79"/>
      <c r="Z77" s="79"/>
      <c r="AA77" s="79"/>
      <c r="AB77" s="79"/>
      <c r="AC77" s="80"/>
      <c r="AD77" s="80"/>
      <c r="AE77" s="80"/>
      <c r="AF77" s="80"/>
      <c r="AG77" s="80"/>
      <c r="AH77" s="80"/>
      <c r="AI77" s="80"/>
      <c r="AJ77" s="80"/>
      <c r="AK77" s="80"/>
      <c r="AL77" s="80"/>
      <c r="AM77" s="80"/>
      <c r="AN77" s="80"/>
    </row>
    <row r="78" spans="1:40">
      <c r="A78" t="str">
        <f>IF(副作用項目!$AP36=TRUE,1,"")</f>
        <v/>
      </c>
      <c r="B78" t="str">
        <f>IF(A78=1,SUM(A$3:A78),"")</f>
        <v/>
      </c>
      <c r="C78" s="86" t="str">
        <f>副作用項目!$N36</f>
        <v>≪予備枠21≫</v>
      </c>
      <c r="D78" s="79" t="s">
        <v>922</v>
      </c>
      <c r="E78" s="79"/>
      <c r="F78" s="79"/>
      <c r="G78" s="79"/>
      <c r="H78" s="79"/>
      <c r="I78" s="79"/>
      <c r="J78" s="79"/>
      <c r="K78" s="79"/>
      <c r="L78" s="79"/>
      <c r="M78" s="79"/>
      <c r="N78" s="79"/>
      <c r="O78" s="79"/>
      <c r="P78" s="79"/>
      <c r="Q78" s="79"/>
      <c r="R78" s="79"/>
      <c r="S78" s="79"/>
      <c r="T78" s="79"/>
      <c r="U78" s="79"/>
      <c r="V78" s="79"/>
      <c r="W78" s="79"/>
      <c r="X78" s="79"/>
      <c r="Y78" s="79"/>
      <c r="Z78" s="79"/>
      <c r="AA78" s="79"/>
      <c r="AB78" s="79"/>
      <c r="AC78" s="80"/>
      <c r="AD78" s="80"/>
      <c r="AE78" s="80"/>
      <c r="AF78" s="80"/>
      <c r="AG78" s="80"/>
      <c r="AH78" s="80"/>
      <c r="AI78" s="80"/>
      <c r="AJ78" s="80"/>
      <c r="AK78" s="80"/>
      <c r="AL78" s="80"/>
      <c r="AM78" s="80"/>
      <c r="AN78" s="80"/>
    </row>
    <row r="79" spans="1:40">
      <c r="A79" t="str">
        <f>IF(副作用項目!$AR29=TRUE,1,"")</f>
        <v/>
      </c>
      <c r="B79" t="str">
        <f>IF(A79=1,SUM(A$3:A79),"")</f>
        <v/>
      </c>
      <c r="C79" s="86" t="str">
        <f>副作用項目!$Z29</f>
        <v>ダラツムマブ(ﾀﾞﾗｷｭｰﾛ/ﾀﾞﾗｻﾞﾚｯｸｽ)</v>
      </c>
      <c r="D79" s="79" t="s">
        <v>191</v>
      </c>
      <c r="E79" s="79" t="s">
        <v>423</v>
      </c>
      <c r="F79" s="79" t="s">
        <v>424</v>
      </c>
      <c r="G79" s="79" t="s">
        <v>696</v>
      </c>
      <c r="H79" s="79" t="s">
        <v>659</v>
      </c>
      <c r="I79" s="79" t="s">
        <v>35</v>
      </c>
      <c r="J79" s="79" t="s">
        <v>40</v>
      </c>
      <c r="K79" s="79" t="s">
        <v>41</v>
      </c>
      <c r="L79" s="79" t="s">
        <v>664</v>
      </c>
      <c r="M79" s="79" t="s">
        <v>238</v>
      </c>
      <c r="N79" s="79" t="s">
        <v>509</v>
      </c>
      <c r="O79" s="79"/>
      <c r="P79" s="80"/>
      <c r="Q79" s="80"/>
      <c r="R79" s="79"/>
      <c r="S79" s="79"/>
      <c r="T79" s="79"/>
      <c r="U79" s="79"/>
      <c r="V79" s="79"/>
      <c r="W79" s="79"/>
      <c r="X79" s="79"/>
      <c r="Y79" s="79"/>
      <c r="Z79" s="79"/>
      <c r="AA79" s="79"/>
      <c r="AB79" s="79"/>
      <c r="AC79" s="80" t="s">
        <v>659</v>
      </c>
      <c r="AD79" s="80" t="s">
        <v>35</v>
      </c>
      <c r="AE79" s="80" t="s">
        <v>40</v>
      </c>
      <c r="AF79" s="80" t="s">
        <v>41</v>
      </c>
      <c r="AG79" s="80" t="s">
        <v>664</v>
      </c>
      <c r="AH79" s="80" t="s">
        <v>238</v>
      </c>
      <c r="AI79" s="80" t="s">
        <v>509</v>
      </c>
      <c r="AJ79" s="80"/>
      <c r="AK79" s="80"/>
      <c r="AL79" s="80"/>
      <c r="AM79" s="80"/>
      <c r="AN79" s="80"/>
    </row>
    <row r="80" spans="1:40">
      <c r="A80" t="str">
        <f>IF(副作用項目!$AR30=TRUE,1,"")</f>
        <v/>
      </c>
      <c r="B80" t="str">
        <f>IF(A80=1,SUM(A$3:A80),"")</f>
        <v/>
      </c>
      <c r="C80" s="86" t="str">
        <f>副作用項目!$Z30</f>
        <v>エロツズマブ(ｴﾑﾌﾟﾘｼﾃｨ)</v>
      </c>
      <c r="D80" s="79" t="s">
        <v>192</v>
      </c>
      <c r="E80" s="79" t="s">
        <v>426</v>
      </c>
      <c r="F80" s="79" t="s">
        <v>425</v>
      </c>
      <c r="G80" s="79" t="s">
        <v>696</v>
      </c>
      <c r="H80" s="79" t="s">
        <v>659</v>
      </c>
      <c r="I80" s="79" t="s">
        <v>35</v>
      </c>
      <c r="J80" s="79" t="s">
        <v>40</v>
      </c>
      <c r="K80" s="79" t="s">
        <v>41</v>
      </c>
      <c r="L80" s="79" t="s">
        <v>24</v>
      </c>
      <c r="M80" s="79" t="s">
        <v>620</v>
      </c>
      <c r="N80" s="79" t="s">
        <v>22</v>
      </c>
      <c r="O80" s="79" t="s">
        <v>23</v>
      </c>
      <c r="P80" s="79" t="s">
        <v>218</v>
      </c>
      <c r="Q80" s="79" t="s">
        <v>509</v>
      </c>
      <c r="R80" s="79" t="s">
        <v>39</v>
      </c>
      <c r="S80" s="79"/>
      <c r="T80" s="79"/>
      <c r="U80" s="79"/>
      <c r="V80" s="79"/>
      <c r="W80" s="79"/>
      <c r="X80" s="79"/>
      <c r="Y80" s="79"/>
      <c r="Z80" s="79"/>
      <c r="AA80" s="79"/>
      <c r="AB80" s="79"/>
      <c r="AC80" s="80" t="s">
        <v>659</v>
      </c>
      <c r="AD80" s="80" t="s">
        <v>35</v>
      </c>
      <c r="AE80" s="80" t="s">
        <v>40</v>
      </c>
      <c r="AF80" s="80" t="s">
        <v>41</v>
      </c>
      <c r="AG80" s="80" t="s">
        <v>24</v>
      </c>
      <c r="AH80" s="80" t="s">
        <v>620</v>
      </c>
      <c r="AI80" s="80" t="s">
        <v>22</v>
      </c>
      <c r="AJ80" s="80" t="s">
        <v>23</v>
      </c>
      <c r="AK80" s="80" t="s">
        <v>218</v>
      </c>
      <c r="AL80" s="80" t="s">
        <v>509</v>
      </c>
      <c r="AM80" s="80" t="s">
        <v>39</v>
      </c>
      <c r="AN80" s="80"/>
    </row>
    <row r="81" spans="1:40">
      <c r="A81" t="str">
        <f>IF(副作用項目!$AR31=TRUE,1,"")</f>
        <v/>
      </c>
      <c r="B81" t="str">
        <f>IF(A81=1,SUM(A$3:A81),"")</f>
        <v/>
      </c>
      <c r="C81" s="86" t="str">
        <f>副作用項目!$Z31</f>
        <v>ｲﾉﾂｽﾞﾏﾌﾞｵｿﾞｶﾞﾏｲｼﾝ(ベスポンサ)</v>
      </c>
      <c r="D81" s="79" t="s">
        <v>193</v>
      </c>
      <c r="E81" s="79" t="s">
        <v>427</v>
      </c>
      <c r="F81" s="79" t="s">
        <v>364</v>
      </c>
      <c r="G81" s="79" t="s">
        <v>696</v>
      </c>
      <c r="H81" s="79" t="s">
        <v>24</v>
      </c>
      <c r="I81" s="79" t="s">
        <v>643</v>
      </c>
      <c r="J81" s="79" t="s">
        <v>35</v>
      </c>
      <c r="K81" s="79" t="s">
        <v>238</v>
      </c>
      <c r="L81" s="79" t="s">
        <v>659</v>
      </c>
      <c r="M81" s="79" t="s">
        <v>632</v>
      </c>
      <c r="N81" s="79" t="s">
        <v>509</v>
      </c>
      <c r="O81" s="79"/>
      <c r="P81" s="79"/>
      <c r="Q81" s="80"/>
      <c r="R81" s="79"/>
      <c r="S81" s="79"/>
      <c r="T81" s="79"/>
      <c r="U81" s="79"/>
      <c r="V81" s="79"/>
      <c r="W81" s="79"/>
      <c r="X81" s="79"/>
      <c r="Y81" s="79"/>
      <c r="Z81" s="79"/>
      <c r="AA81" s="79"/>
      <c r="AB81" s="79"/>
      <c r="AC81" s="79" t="s">
        <v>24</v>
      </c>
      <c r="AD81" s="79" t="s">
        <v>643</v>
      </c>
      <c r="AE81" s="79" t="s">
        <v>35</v>
      </c>
      <c r="AF81" s="80" t="s">
        <v>238</v>
      </c>
      <c r="AG81" s="80" t="s">
        <v>659</v>
      </c>
      <c r="AH81" s="80" t="s">
        <v>632</v>
      </c>
      <c r="AI81" s="80" t="s">
        <v>509</v>
      </c>
      <c r="AJ81" s="80"/>
      <c r="AK81" s="80"/>
      <c r="AL81" s="80"/>
      <c r="AM81" s="80"/>
      <c r="AN81" s="80"/>
    </row>
    <row r="82" spans="1:40">
      <c r="A82" t="str">
        <f>IF(副作用項目!$AR32=TRUE,1,"")</f>
        <v/>
      </c>
      <c r="B82" t="str">
        <f>IF(A82=1,SUM(A$3:A82),"")</f>
        <v/>
      </c>
      <c r="C82" s="86" t="str">
        <f>副作用項目!$Z32</f>
        <v>ﾌﾞﾚﾝﾂｷｼﾏﾌﾞﾍﾞﾄﾞﾁﾝ(アドセトリス)</v>
      </c>
      <c r="D82" s="79" t="s">
        <v>194</v>
      </c>
      <c r="E82" s="79" t="s">
        <v>428</v>
      </c>
      <c r="F82" s="79" t="s">
        <v>418</v>
      </c>
      <c r="G82" s="79" t="s">
        <v>696</v>
      </c>
      <c r="H82" s="79" t="s">
        <v>26</v>
      </c>
      <c r="I82" s="79" t="s">
        <v>41</v>
      </c>
      <c r="J82" s="79" t="s">
        <v>466</v>
      </c>
      <c r="K82" s="79" t="s">
        <v>23</v>
      </c>
      <c r="L82" s="79" t="s">
        <v>24</v>
      </c>
      <c r="M82" s="82" t="s">
        <v>38</v>
      </c>
      <c r="N82" s="79" t="s">
        <v>660</v>
      </c>
      <c r="O82" s="82" t="s">
        <v>40</v>
      </c>
      <c r="P82" s="79" t="s">
        <v>632</v>
      </c>
      <c r="Q82" s="82" t="s">
        <v>643</v>
      </c>
      <c r="R82" s="79" t="s">
        <v>635</v>
      </c>
      <c r="S82" s="79" t="s">
        <v>39</v>
      </c>
      <c r="T82" s="79" t="s">
        <v>35</v>
      </c>
      <c r="U82" s="79" t="s">
        <v>238</v>
      </c>
      <c r="V82" s="79" t="s">
        <v>509</v>
      </c>
      <c r="W82" s="80"/>
      <c r="X82" s="79"/>
      <c r="Y82" s="79"/>
      <c r="Z82" s="79"/>
      <c r="AA82" s="79"/>
      <c r="AB82" s="79"/>
      <c r="AC82" s="80" t="s">
        <v>607</v>
      </c>
      <c r="AD82" s="80" t="s">
        <v>41</v>
      </c>
      <c r="AE82" s="80" t="s">
        <v>466</v>
      </c>
      <c r="AF82" s="80" t="s">
        <v>23</v>
      </c>
      <c r="AG82" s="80" t="s">
        <v>24</v>
      </c>
      <c r="AH82" s="80" t="s">
        <v>659</v>
      </c>
      <c r="AI82" s="80" t="s">
        <v>632</v>
      </c>
      <c r="AJ82" s="80" t="s">
        <v>635</v>
      </c>
      <c r="AK82" s="80" t="s">
        <v>39</v>
      </c>
      <c r="AL82" s="80" t="s">
        <v>35</v>
      </c>
      <c r="AM82" s="80" t="s">
        <v>238</v>
      </c>
      <c r="AN82" s="80" t="s">
        <v>509</v>
      </c>
    </row>
    <row r="83" spans="1:40">
      <c r="A83" t="str">
        <f>IF(副作用項目!$AR33=TRUE,1,"")</f>
        <v/>
      </c>
      <c r="B83" t="str">
        <f>IF(A83=1,SUM(A$3:A83),"")</f>
        <v/>
      </c>
      <c r="C83" s="86" t="str">
        <f>副作用項目!$Z33</f>
        <v>≪予備枠22≫</v>
      </c>
      <c r="D83" s="79" t="s">
        <v>923</v>
      </c>
      <c r="E83" s="79"/>
      <c r="F83" s="79"/>
      <c r="G83" s="79"/>
      <c r="H83" s="79"/>
      <c r="I83" s="79"/>
      <c r="J83" s="79"/>
      <c r="K83" s="79"/>
      <c r="L83" s="79"/>
      <c r="M83" s="82"/>
      <c r="N83" s="79"/>
      <c r="O83" s="82"/>
      <c r="P83" s="79"/>
      <c r="Q83" s="82"/>
      <c r="R83" s="79"/>
      <c r="S83" s="79"/>
      <c r="T83" s="79"/>
      <c r="U83" s="79"/>
      <c r="V83" s="79"/>
      <c r="W83" s="80"/>
      <c r="X83" s="79"/>
      <c r="Y83" s="79"/>
      <c r="Z83" s="79"/>
      <c r="AA83" s="79"/>
      <c r="AB83" s="79"/>
      <c r="AC83" s="80"/>
      <c r="AD83" s="80"/>
      <c r="AE83" s="80"/>
      <c r="AF83" s="80"/>
      <c r="AG83" s="80"/>
      <c r="AH83" s="80"/>
      <c r="AI83" s="80"/>
      <c r="AJ83" s="80"/>
      <c r="AK83" s="80"/>
      <c r="AL83" s="80"/>
      <c r="AM83" s="80"/>
      <c r="AN83" s="80"/>
    </row>
    <row r="84" spans="1:40">
      <c r="A84" t="str">
        <f>IF(副作用項目!$AR34=TRUE,1,"")</f>
        <v/>
      </c>
      <c r="B84" t="str">
        <f>IF(A84=1,SUM(A$3:A84),"")</f>
        <v/>
      </c>
      <c r="C84" s="86" t="str">
        <f>副作用項目!$Z34</f>
        <v>≪予備枠23≫</v>
      </c>
      <c r="D84" s="79" t="s">
        <v>924</v>
      </c>
      <c r="E84" s="79"/>
      <c r="F84" s="79"/>
      <c r="G84" s="79"/>
      <c r="H84" s="79"/>
      <c r="I84" s="79"/>
      <c r="J84" s="79"/>
      <c r="K84" s="79"/>
      <c r="L84" s="79"/>
      <c r="M84" s="82"/>
      <c r="N84" s="79"/>
      <c r="O84" s="82"/>
      <c r="P84" s="79"/>
      <c r="Q84" s="82"/>
      <c r="R84" s="79"/>
      <c r="S84" s="79"/>
      <c r="T84" s="79"/>
      <c r="U84" s="79"/>
      <c r="V84" s="79"/>
      <c r="W84" s="80"/>
      <c r="X84" s="79"/>
      <c r="Y84" s="79"/>
      <c r="Z84" s="79"/>
      <c r="AA84" s="79"/>
      <c r="AB84" s="79"/>
      <c r="AC84" s="80"/>
      <c r="AD84" s="80"/>
      <c r="AE84" s="80"/>
      <c r="AF84" s="80"/>
      <c r="AG84" s="80"/>
      <c r="AH84" s="80"/>
      <c r="AI84" s="80"/>
      <c r="AJ84" s="80"/>
      <c r="AK84" s="80"/>
      <c r="AL84" s="80"/>
      <c r="AM84" s="80"/>
      <c r="AN84" s="80"/>
    </row>
    <row r="85" spans="1:40">
      <c r="A85" t="str">
        <f>IF(副作用項目!$AR35=TRUE,1,"")</f>
        <v/>
      </c>
      <c r="B85" t="str">
        <f>IF(A85=1,SUM(A$3:A85),"")</f>
        <v/>
      </c>
      <c r="C85" s="86" t="str">
        <f>副作用項目!$Z35</f>
        <v>≪予備枠24≫</v>
      </c>
      <c r="D85" s="79" t="s">
        <v>925</v>
      </c>
      <c r="E85" s="79"/>
      <c r="F85" s="79"/>
      <c r="G85" s="79"/>
      <c r="H85" s="79"/>
      <c r="I85" s="79"/>
      <c r="J85" s="79"/>
      <c r="K85" s="79"/>
      <c r="L85" s="79"/>
      <c r="M85" s="82"/>
      <c r="N85" s="79"/>
      <c r="O85" s="82"/>
      <c r="P85" s="79"/>
      <c r="Q85" s="82"/>
      <c r="R85" s="79"/>
      <c r="S85" s="79"/>
      <c r="T85" s="79"/>
      <c r="U85" s="79"/>
      <c r="V85" s="79"/>
      <c r="W85" s="80"/>
      <c r="X85" s="79"/>
      <c r="Y85" s="79"/>
      <c r="Z85" s="79"/>
      <c r="AA85" s="79"/>
      <c r="AB85" s="79"/>
      <c r="AC85" s="80"/>
      <c r="AD85" s="80"/>
      <c r="AE85" s="80"/>
      <c r="AF85" s="80"/>
      <c r="AG85" s="80"/>
      <c r="AH85" s="80"/>
      <c r="AI85" s="80"/>
      <c r="AJ85" s="80"/>
      <c r="AK85" s="80"/>
      <c r="AL85" s="80"/>
      <c r="AM85" s="80"/>
      <c r="AN85" s="80"/>
    </row>
    <row r="86" spans="1:40">
      <c r="A86" t="str">
        <f>IF(副作用項目!$AR36=TRUE,1,"")</f>
        <v/>
      </c>
      <c r="B86" t="str">
        <f>IF(A86=1,SUM(A$3:A86),"")</f>
        <v/>
      </c>
      <c r="C86" s="86" t="str">
        <f>副作用項目!$Z36</f>
        <v>≪予備枠25≫</v>
      </c>
      <c r="D86" s="79" t="s">
        <v>926</v>
      </c>
      <c r="E86" s="79"/>
      <c r="F86" s="79"/>
      <c r="G86" s="79"/>
      <c r="H86" s="79"/>
      <c r="I86" s="79"/>
      <c r="J86" s="79"/>
      <c r="K86" s="79"/>
      <c r="L86" s="79"/>
      <c r="M86" s="82"/>
      <c r="N86" s="79"/>
      <c r="O86" s="82"/>
      <c r="P86" s="79"/>
      <c r="Q86" s="82"/>
      <c r="R86" s="79"/>
      <c r="S86" s="79"/>
      <c r="T86" s="79"/>
      <c r="U86" s="79"/>
      <c r="V86" s="79"/>
      <c r="W86" s="80"/>
      <c r="X86" s="79"/>
      <c r="Y86" s="79"/>
      <c r="Z86" s="79"/>
      <c r="AA86" s="79"/>
      <c r="AB86" s="79"/>
      <c r="AC86" s="80"/>
      <c r="AD86" s="80"/>
      <c r="AE86" s="80"/>
      <c r="AF86" s="80"/>
      <c r="AG86" s="80"/>
      <c r="AH86" s="80"/>
      <c r="AI86" s="80"/>
      <c r="AJ86" s="80"/>
      <c r="AK86" s="80"/>
      <c r="AL86" s="80"/>
      <c r="AM86" s="80"/>
      <c r="AN86" s="80"/>
    </row>
    <row r="87" spans="1:40">
      <c r="A87" t="str">
        <f>IF(副作用項目!$AN38=TRUE,1,"")</f>
        <v/>
      </c>
      <c r="B87" t="str">
        <f>IF(A87=1,SUM(A$3:A87),"")</f>
        <v/>
      </c>
      <c r="C87" s="86" t="str">
        <f>副作用項目!$B38</f>
        <v>ロミデプシン(ｲｽﾄﾀﾞｯｸｽ)</v>
      </c>
      <c r="D87" s="79" t="s">
        <v>196</v>
      </c>
      <c r="E87" s="79" t="s">
        <v>429</v>
      </c>
      <c r="F87" s="79" t="s">
        <v>425</v>
      </c>
      <c r="G87" s="79" t="s">
        <v>696</v>
      </c>
      <c r="H87" s="79" t="s">
        <v>35</v>
      </c>
      <c r="I87" s="79" t="s">
        <v>42</v>
      </c>
      <c r="J87" s="79" t="s">
        <v>659</v>
      </c>
      <c r="K87" s="79" t="s">
        <v>466</v>
      </c>
      <c r="L87" s="79" t="s">
        <v>22</v>
      </c>
      <c r="M87" s="79" t="s">
        <v>17</v>
      </c>
      <c r="N87" s="79" t="s">
        <v>21</v>
      </c>
      <c r="O87" s="79" t="s">
        <v>238</v>
      </c>
      <c r="P87" s="79" t="s">
        <v>509</v>
      </c>
      <c r="Q87" s="80"/>
      <c r="R87" s="80"/>
      <c r="S87" s="80"/>
      <c r="T87" s="79"/>
      <c r="U87" s="79"/>
      <c r="V87" s="79"/>
      <c r="W87" s="79"/>
      <c r="X87" s="79"/>
      <c r="Y87" s="79"/>
      <c r="Z87" s="79"/>
      <c r="AA87" s="79"/>
      <c r="AB87" s="79"/>
      <c r="AC87" s="80" t="s">
        <v>35</v>
      </c>
      <c r="AD87" s="80" t="s">
        <v>42</v>
      </c>
      <c r="AE87" s="80" t="s">
        <v>659</v>
      </c>
      <c r="AF87" s="80" t="s">
        <v>466</v>
      </c>
      <c r="AG87" s="80" t="s">
        <v>22</v>
      </c>
      <c r="AH87" s="80" t="s">
        <v>17</v>
      </c>
      <c r="AI87" s="80" t="s">
        <v>21</v>
      </c>
      <c r="AJ87" s="80" t="s">
        <v>238</v>
      </c>
      <c r="AK87" s="80" t="s">
        <v>509</v>
      </c>
      <c r="AL87" s="80"/>
      <c r="AM87" s="80"/>
      <c r="AN87" s="80"/>
    </row>
    <row r="88" spans="1:40">
      <c r="A88" t="str">
        <f>IF(副作用項目!$AN39=TRUE,1,"")</f>
        <v/>
      </c>
      <c r="B88" t="str">
        <f>IF(A88=1,SUM(A$3:A88),"")</f>
        <v/>
      </c>
      <c r="C88" s="86" t="str">
        <f>副作用項目!$B39</f>
        <v>テムシロリムス(ﾄｰﾘｾﾙ)</v>
      </c>
      <c r="D88" s="79" t="s">
        <v>197</v>
      </c>
      <c r="E88" s="79" t="s">
        <v>430</v>
      </c>
      <c r="F88" s="79" t="s">
        <v>364</v>
      </c>
      <c r="G88" s="79" t="s">
        <v>696</v>
      </c>
      <c r="H88" s="79" t="s">
        <v>660</v>
      </c>
      <c r="I88" s="79" t="s">
        <v>39</v>
      </c>
      <c r="J88" s="82" t="s">
        <v>509</v>
      </c>
      <c r="K88" s="82" t="s">
        <v>20</v>
      </c>
      <c r="L88" s="79" t="s">
        <v>35</v>
      </c>
      <c r="M88" s="79" t="s">
        <v>25</v>
      </c>
      <c r="N88" s="79" t="s">
        <v>230</v>
      </c>
      <c r="O88" s="82" t="s">
        <v>620</v>
      </c>
      <c r="P88" s="82" t="s">
        <v>635</v>
      </c>
      <c r="Q88" s="79" t="s">
        <v>467</v>
      </c>
      <c r="R88" s="82" t="s">
        <v>664</v>
      </c>
      <c r="S88" s="79" t="s">
        <v>505</v>
      </c>
      <c r="T88" s="82" t="s">
        <v>42</v>
      </c>
      <c r="U88" s="82" t="s">
        <v>238</v>
      </c>
      <c r="V88" s="79" t="s">
        <v>41</v>
      </c>
      <c r="W88" s="82" t="s">
        <v>22</v>
      </c>
      <c r="X88" s="79" t="s">
        <v>40</v>
      </c>
      <c r="Y88" s="79" t="s">
        <v>593</v>
      </c>
      <c r="Z88" s="82" t="s">
        <v>643</v>
      </c>
      <c r="AA88" s="79" t="s">
        <v>24</v>
      </c>
      <c r="AB88" s="79" t="s">
        <v>44</v>
      </c>
      <c r="AC88" s="80" t="s">
        <v>35</v>
      </c>
      <c r="AD88" s="80" t="s">
        <v>41</v>
      </c>
      <c r="AE88" s="80" t="s">
        <v>665</v>
      </c>
      <c r="AF88" s="80" t="s">
        <v>522</v>
      </c>
      <c r="AG88" s="80" t="s">
        <v>666</v>
      </c>
      <c r="AH88" s="80" t="s">
        <v>667</v>
      </c>
      <c r="AI88" s="80" t="s">
        <v>668</v>
      </c>
      <c r="AJ88" s="80" t="s">
        <v>660</v>
      </c>
      <c r="AK88" s="80" t="s">
        <v>669</v>
      </c>
      <c r="AL88" s="80" t="s">
        <v>618</v>
      </c>
      <c r="AM88" s="80" t="s">
        <v>670</v>
      </c>
      <c r="AN88" s="80" t="s">
        <v>216</v>
      </c>
    </row>
    <row r="89" spans="1:40">
      <c r="A89" t="str">
        <f>IF(副作用項目!$AN40=TRUE,1,"")</f>
        <v/>
      </c>
      <c r="B89" t="str">
        <f>IF(A89=1,SUM(A$3:A89),"")</f>
        <v/>
      </c>
      <c r="C89" s="86" t="str">
        <f>副作用項目!$B40</f>
        <v>≪予備枠26≫</v>
      </c>
      <c r="D89" s="79" t="s">
        <v>927</v>
      </c>
      <c r="E89" s="79"/>
      <c r="F89" s="79"/>
      <c r="G89" s="79"/>
      <c r="H89" s="79"/>
      <c r="I89" s="79"/>
      <c r="J89" s="82"/>
      <c r="K89" s="82"/>
      <c r="L89" s="79"/>
      <c r="M89" s="79"/>
      <c r="N89" s="79"/>
      <c r="O89" s="82"/>
      <c r="P89" s="82"/>
      <c r="Q89" s="79"/>
      <c r="R89" s="82"/>
      <c r="S89" s="79"/>
      <c r="T89" s="82"/>
      <c r="U89" s="82"/>
      <c r="V89" s="79"/>
      <c r="W89" s="82"/>
      <c r="X89" s="79"/>
      <c r="Y89" s="79"/>
      <c r="Z89" s="82"/>
      <c r="AA89" s="79"/>
      <c r="AB89" s="79"/>
      <c r="AC89" s="80"/>
      <c r="AD89" s="80"/>
      <c r="AE89" s="80"/>
      <c r="AF89" s="80"/>
      <c r="AG89" s="80"/>
      <c r="AH89" s="80"/>
      <c r="AI89" s="80"/>
      <c r="AJ89" s="80"/>
      <c r="AK89" s="80"/>
      <c r="AL89" s="80"/>
      <c r="AM89" s="80"/>
      <c r="AN89" s="80"/>
    </row>
    <row r="90" spans="1:40">
      <c r="A90" t="str">
        <f>IF(副作用項目!$AP38=TRUE,1,"")</f>
        <v/>
      </c>
      <c r="B90" t="str">
        <f>IF(A90=1,SUM(A$3:A90),"")</f>
        <v/>
      </c>
      <c r="C90" s="86" t="str">
        <f>副作用項目!$N38</f>
        <v>カルフィルゾミブ(ｶｲﾌﾟﾛﾘｽ)</v>
      </c>
      <c r="D90" s="79" t="s">
        <v>198</v>
      </c>
      <c r="E90" s="79" t="s">
        <v>431</v>
      </c>
      <c r="F90" s="79" t="s">
        <v>432</v>
      </c>
      <c r="G90" s="79" t="s">
        <v>696</v>
      </c>
      <c r="H90" s="79" t="s">
        <v>40</v>
      </c>
      <c r="I90" s="79" t="s">
        <v>24</v>
      </c>
      <c r="J90" s="79" t="s">
        <v>35</v>
      </c>
      <c r="K90" s="79" t="s">
        <v>41</v>
      </c>
      <c r="L90" s="79" t="s">
        <v>25</v>
      </c>
      <c r="M90" s="79" t="s">
        <v>571</v>
      </c>
      <c r="N90" s="79" t="s">
        <v>673</v>
      </c>
      <c r="O90" s="79" t="s">
        <v>23</v>
      </c>
      <c r="P90" s="79" t="s">
        <v>42</v>
      </c>
      <c r="Q90" s="79" t="s">
        <v>238</v>
      </c>
      <c r="R90" s="79" t="s">
        <v>509</v>
      </c>
      <c r="S90" s="79" t="s">
        <v>620</v>
      </c>
      <c r="T90" s="80"/>
      <c r="U90" s="80"/>
      <c r="V90" s="79"/>
      <c r="W90" s="79"/>
      <c r="X90" s="79"/>
      <c r="Y90" s="79"/>
      <c r="Z90" s="79"/>
      <c r="AA90" s="79"/>
      <c r="AB90" s="79"/>
      <c r="AC90" s="80" t="s">
        <v>40</v>
      </c>
      <c r="AD90" s="80" t="s">
        <v>24</v>
      </c>
      <c r="AE90" s="80" t="s">
        <v>35</v>
      </c>
      <c r="AF90" s="80" t="s">
        <v>41</v>
      </c>
      <c r="AG90" s="80" t="s">
        <v>25</v>
      </c>
      <c r="AH90" s="80" t="s">
        <v>675</v>
      </c>
      <c r="AI90" s="80" t="s">
        <v>672</v>
      </c>
      <c r="AJ90" s="80" t="s">
        <v>23</v>
      </c>
      <c r="AK90" s="80" t="s">
        <v>42</v>
      </c>
      <c r="AL90" s="80" t="s">
        <v>238</v>
      </c>
      <c r="AM90" s="80" t="s">
        <v>509</v>
      </c>
      <c r="AN90" s="80" t="s">
        <v>620</v>
      </c>
    </row>
    <row r="91" spans="1:40">
      <c r="A91" t="str">
        <f>IF(副作用項目!$AP39=TRUE,1,"")</f>
        <v/>
      </c>
      <c r="B91" t="str">
        <f>IF(A91=1,SUM(A$3:A91),"")</f>
        <v/>
      </c>
      <c r="C91" s="86" t="str">
        <f>副作用項目!$N39</f>
        <v>ボルテゾミブ(ﾍﾞﾙｹｲﾄﾞ)</v>
      </c>
      <c r="D91" s="79" t="s">
        <v>199</v>
      </c>
      <c r="E91" s="79" t="s">
        <v>433</v>
      </c>
      <c r="F91" s="79" t="s">
        <v>424</v>
      </c>
      <c r="G91" s="79" t="s">
        <v>696</v>
      </c>
      <c r="H91" s="79" t="s">
        <v>40</v>
      </c>
      <c r="I91" s="79" t="s">
        <v>42</v>
      </c>
      <c r="J91" s="79" t="s">
        <v>26</v>
      </c>
      <c r="K91" s="79" t="s">
        <v>518</v>
      </c>
      <c r="L91" s="79" t="s">
        <v>238</v>
      </c>
      <c r="M91" s="82" t="s">
        <v>18</v>
      </c>
      <c r="N91" s="82" t="s">
        <v>17</v>
      </c>
      <c r="O91" s="79" t="s">
        <v>522</v>
      </c>
      <c r="P91" s="79" t="s">
        <v>593</v>
      </c>
      <c r="Q91" s="79" t="s">
        <v>41</v>
      </c>
      <c r="R91" s="79" t="s">
        <v>25</v>
      </c>
      <c r="S91" s="79" t="s">
        <v>620</v>
      </c>
      <c r="T91" s="79" t="s">
        <v>509</v>
      </c>
      <c r="U91" s="79" t="s">
        <v>23</v>
      </c>
      <c r="V91" s="82" t="s">
        <v>22</v>
      </c>
      <c r="W91" s="79"/>
      <c r="X91" s="79"/>
      <c r="Y91" s="79"/>
      <c r="Z91" s="79"/>
      <c r="AA91" s="79"/>
      <c r="AB91" s="79"/>
      <c r="AC91" s="80" t="s">
        <v>40</v>
      </c>
      <c r="AD91" s="80" t="s">
        <v>42</v>
      </c>
      <c r="AE91" s="80" t="s">
        <v>607</v>
      </c>
      <c r="AF91" s="80" t="s">
        <v>663</v>
      </c>
      <c r="AG91" s="80" t="s">
        <v>238</v>
      </c>
      <c r="AH91" s="80" t="s">
        <v>674</v>
      </c>
      <c r="AI91" s="80" t="s">
        <v>593</v>
      </c>
      <c r="AJ91" s="80" t="s">
        <v>41</v>
      </c>
      <c r="AK91" s="80" t="s">
        <v>25</v>
      </c>
      <c r="AL91" s="80" t="s">
        <v>620</v>
      </c>
      <c r="AM91" s="80" t="s">
        <v>509</v>
      </c>
      <c r="AN91" s="80" t="s">
        <v>23</v>
      </c>
    </row>
    <row r="92" spans="1:40">
      <c r="A92" t="str">
        <f>IF(副作用項目!$AP40=TRUE,1,"")</f>
        <v/>
      </c>
      <c r="B92" t="str">
        <f>IF(A92=1,SUM(A$3:A92),"")</f>
        <v/>
      </c>
      <c r="C92" s="86" t="str">
        <f>副作用項目!$N40</f>
        <v>≪予備枠27≫</v>
      </c>
      <c r="D92" s="79" t="s">
        <v>928</v>
      </c>
      <c r="E92" s="79"/>
      <c r="F92" s="79"/>
      <c r="G92" s="79"/>
      <c r="H92" s="79"/>
      <c r="I92" s="79"/>
      <c r="J92" s="79"/>
      <c r="K92" s="79"/>
      <c r="L92" s="79"/>
      <c r="M92" s="82"/>
      <c r="N92" s="82"/>
      <c r="O92" s="79"/>
      <c r="P92" s="79"/>
      <c r="Q92" s="79"/>
      <c r="R92" s="79"/>
      <c r="S92" s="79"/>
      <c r="T92" s="79"/>
      <c r="U92" s="79"/>
      <c r="V92" s="82"/>
      <c r="W92" s="79"/>
      <c r="X92" s="79"/>
      <c r="Y92" s="79"/>
      <c r="Z92" s="79"/>
      <c r="AA92" s="79"/>
      <c r="AB92" s="79"/>
      <c r="AC92" s="80"/>
      <c r="AD92" s="80"/>
      <c r="AE92" s="80"/>
      <c r="AF92" s="80"/>
      <c r="AG92" s="80"/>
      <c r="AH92" s="80"/>
      <c r="AI92" s="80"/>
      <c r="AJ92" s="80"/>
      <c r="AK92" s="80"/>
      <c r="AL92" s="80"/>
      <c r="AM92" s="80"/>
      <c r="AN92" s="80"/>
    </row>
    <row r="93" spans="1:40">
      <c r="A93" t="str">
        <f>IF(副作用項目!$AR38=TRUE,1,"")</f>
        <v/>
      </c>
      <c r="B93" t="str">
        <f>IF(A93=1,SUM(A$3:A93),"")</f>
        <v/>
      </c>
      <c r="C93" s="86" t="str">
        <f>副作用項目!$Z38</f>
        <v>≪予備枠28≫</v>
      </c>
      <c r="D93" s="79" t="s">
        <v>929</v>
      </c>
      <c r="E93" s="79"/>
      <c r="F93" s="79"/>
      <c r="G93" s="79"/>
      <c r="H93" s="79"/>
      <c r="I93" s="79"/>
      <c r="J93" s="79"/>
      <c r="K93" s="79"/>
      <c r="L93" s="79"/>
      <c r="M93" s="82"/>
      <c r="N93" s="82"/>
      <c r="O93" s="79"/>
      <c r="P93" s="79"/>
      <c r="Q93" s="79"/>
      <c r="R93" s="79"/>
      <c r="S93" s="79"/>
      <c r="T93" s="79"/>
      <c r="U93" s="79"/>
      <c r="V93" s="82"/>
      <c r="W93" s="79"/>
      <c r="X93" s="79"/>
      <c r="Y93" s="79"/>
      <c r="Z93" s="79"/>
      <c r="AA93" s="79"/>
      <c r="AB93" s="79"/>
      <c r="AC93" s="80"/>
      <c r="AD93" s="80"/>
      <c r="AE93" s="80"/>
      <c r="AF93" s="80"/>
      <c r="AG93" s="80"/>
      <c r="AH93" s="80"/>
      <c r="AI93" s="80"/>
      <c r="AJ93" s="80"/>
      <c r="AK93" s="80"/>
      <c r="AL93" s="80"/>
      <c r="AM93" s="80"/>
      <c r="AN93" s="80"/>
    </row>
    <row r="94" spans="1:40">
      <c r="A94" t="str">
        <f>IF(副作用項目!$AR39=TRUE,1,"")</f>
        <v/>
      </c>
      <c r="B94" t="str">
        <f>IF(A94=1,SUM(A$3:A94),"")</f>
        <v/>
      </c>
      <c r="C94" s="86" t="str">
        <f>副作用項目!$Z39</f>
        <v>≪予備枠29≫</v>
      </c>
      <c r="D94" s="79" t="s">
        <v>930</v>
      </c>
      <c r="E94" s="79"/>
      <c r="F94" s="79"/>
      <c r="G94" s="79"/>
      <c r="H94" s="79"/>
      <c r="I94" s="79"/>
      <c r="J94" s="79"/>
      <c r="K94" s="79"/>
      <c r="L94" s="79"/>
      <c r="M94" s="82"/>
      <c r="N94" s="82"/>
      <c r="O94" s="79"/>
      <c r="P94" s="79"/>
      <c r="Q94" s="79"/>
      <c r="R94" s="79"/>
      <c r="S94" s="79"/>
      <c r="T94" s="79"/>
      <c r="U94" s="79"/>
      <c r="V94" s="82"/>
      <c r="W94" s="79"/>
      <c r="X94" s="79"/>
      <c r="Y94" s="79"/>
      <c r="Z94" s="79"/>
      <c r="AA94" s="79"/>
      <c r="AB94" s="79"/>
      <c r="AC94" s="80"/>
      <c r="AD94" s="80"/>
      <c r="AE94" s="80"/>
      <c r="AF94" s="80"/>
      <c r="AG94" s="80"/>
      <c r="AH94" s="80"/>
      <c r="AI94" s="80"/>
      <c r="AJ94" s="80"/>
      <c r="AK94" s="80"/>
      <c r="AL94" s="80"/>
      <c r="AM94" s="80"/>
      <c r="AN94" s="80"/>
    </row>
    <row r="95" spans="1:40">
      <c r="A95" t="str">
        <f>IF(副作用項目!$AR40=TRUE,1,"")</f>
        <v/>
      </c>
      <c r="B95" t="str">
        <f>IF(A95=1,SUM(A$3:A95),"")</f>
        <v/>
      </c>
      <c r="C95" s="86" t="str">
        <f>副作用項目!$Z40</f>
        <v>≪予備枠30≫</v>
      </c>
      <c r="D95" s="79" t="s">
        <v>931</v>
      </c>
      <c r="E95" s="79"/>
      <c r="F95" s="79"/>
      <c r="G95" s="79"/>
      <c r="H95" s="79"/>
      <c r="I95" s="79"/>
      <c r="J95" s="79"/>
      <c r="K95" s="79"/>
      <c r="L95" s="79"/>
      <c r="M95" s="82"/>
      <c r="N95" s="82"/>
      <c r="O95" s="79"/>
      <c r="P95" s="79"/>
      <c r="Q95" s="79"/>
      <c r="R95" s="79"/>
      <c r="S95" s="79"/>
      <c r="T95" s="79"/>
      <c r="U95" s="79"/>
      <c r="V95" s="82"/>
      <c r="W95" s="79"/>
      <c r="X95" s="79"/>
      <c r="Y95" s="79"/>
      <c r="Z95" s="79"/>
      <c r="AA95" s="79"/>
      <c r="AB95" s="79"/>
      <c r="AC95" s="80"/>
      <c r="AD95" s="80"/>
      <c r="AE95" s="80"/>
      <c r="AF95" s="80"/>
      <c r="AG95" s="80"/>
      <c r="AH95" s="80"/>
      <c r="AI95" s="80"/>
      <c r="AJ95" s="80"/>
      <c r="AK95" s="80"/>
      <c r="AL95" s="80"/>
      <c r="AM95" s="80"/>
      <c r="AN95" s="80"/>
    </row>
    <row r="96" spans="1:40">
      <c r="A96" t="str">
        <f>IF(副作用項目!$AN42=TRUE,1,"")</f>
        <v/>
      </c>
      <c r="B96" t="str">
        <f>IF(A96=1,SUM(A$3:A96),"")</f>
        <v/>
      </c>
      <c r="C96" s="86" t="str">
        <f>副作用項目!$B42</f>
        <v>ニボルマブ(ｵﾌﾟｼﾞｰﾎﾞ)</v>
      </c>
      <c r="D96" s="79" t="s">
        <v>201</v>
      </c>
      <c r="E96" s="79" t="s">
        <v>434</v>
      </c>
      <c r="F96" s="79" t="s">
        <v>432</v>
      </c>
      <c r="G96" s="79" t="s">
        <v>696</v>
      </c>
      <c r="H96" s="79" t="s">
        <v>40</v>
      </c>
      <c r="I96" s="82" t="s">
        <v>620</v>
      </c>
      <c r="J96" s="79" t="s">
        <v>24</v>
      </c>
      <c r="K96" s="79" t="s">
        <v>676</v>
      </c>
      <c r="L96" s="79" t="s">
        <v>22</v>
      </c>
      <c r="M96" s="79" t="s">
        <v>39</v>
      </c>
      <c r="N96" s="82" t="s">
        <v>238</v>
      </c>
      <c r="O96" s="82" t="s">
        <v>643</v>
      </c>
      <c r="P96" s="79" t="s">
        <v>41</v>
      </c>
      <c r="Q96" s="82" t="s">
        <v>467</v>
      </c>
      <c r="R96" s="82" t="s">
        <v>26</v>
      </c>
      <c r="S96" s="79" t="s">
        <v>25</v>
      </c>
      <c r="T96" s="82" t="s">
        <v>466</v>
      </c>
      <c r="U96" s="79" t="s">
        <v>635</v>
      </c>
      <c r="V96" s="79" t="s">
        <v>632</v>
      </c>
      <c r="W96" s="79" t="s">
        <v>664</v>
      </c>
      <c r="X96" s="82" t="s">
        <v>230</v>
      </c>
      <c r="Y96" s="79" t="s">
        <v>218</v>
      </c>
      <c r="Z96" s="79" t="s">
        <v>35</v>
      </c>
      <c r="AA96" s="82" t="s">
        <v>509</v>
      </c>
      <c r="AB96" s="80"/>
      <c r="AC96" s="80" t="s">
        <v>40</v>
      </c>
      <c r="AD96" s="80" t="s">
        <v>24</v>
      </c>
      <c r="AE96" s="81" t="s">
        <v>676</v>
      </c>
      <c r="AF96" s="80" t="s">
        <v>22</v>
      </c>
      <c r="AG96" s="80" t="s">
        <v>39</v>
      </c>
      <c r="AH96" s="80" t="s">
        <v>41</v>
      </c>
      <c r="AI96" s="80" t="s">
        <v>25</v>
      </c>
      <c r="AJ96" s="80" t="s">
        <v>635</v>
      </c>
      <c r="AK96" s="80" t="s">
        <v>632</v>
      </c>
      <c r="AL96" s="80" t="s">
        <v>664</v>
      </c>
      <c r="AM96" s="80" t="s">
        <v>218</v>
      </c>
      <c r="AN96" s="80" t="s">
        <v>35</v>
      </c>
    </row>
    <row r="97" spans="1:40">
      <c r="A97" t="str">
        <f>IF(副作用項目!$AN43=TRUE,1,"")</f>
        <v/>
      </c>
      <c r="B97" t="str">
        <f>IF(A97=1,SUM(A$3:A97),"")</f>
        <v/>
      </c>
      <c r="C97" s="86" t="str">
        <f>副作用項目!$B43</f>
        <v>ペムブロリズマブ(ｷｲﾄﾙｰﾀﾞ)</v>
      </c>
      <c r="D97" s="79" t="s">
        <v>202</v>
      </c>
      <c r="E97" s="79" t="s">
        <v>435</v>
      </c>
      <c r="F97" s="79" t="s">
        <v>351</v>
      </c>
      <c r="G97" s="79" t="s">
        <v>696</v>
      </c>
      <c r="H97" s="79" t="s">
        <v>40</v>
      </c>
      <c r="I97" s="79" t="s">
        <v>22</v>
      </c>
      <c r="J97" s="79" t="s">
        <v>664</v>
      </c>
      <c r="K97" s="82" t="s">
        <v>26</v>
      </c>
      <c r="L97" s="82" t="s">
        <v>643</v>
      </c>
      <c r="M97" s="82" t="s">
        <v>230</v>
      </c>
      <c r="N97" s="79" t="s">
        <v>39</v>
      </c>
      <c r="O97" s="79" t="s">
        <v>25</v>
      </c>
      <c r="P97" s="79" t="s">
        <v>632</v>
      </c>
      <c r="Q97" s="82" t="s">
        <v>620</v>
      </c>
      <c r="R97" s="82" t="s">
        <v>467</v>
      </c>
      <c r="S97" s="79" t="s">
        <v>635</v>
      </c>
      <c r="T97" s="82" t="s">
        <v>509</v>
      </c>
      <c r="U97" s="82" t="s">
        <v>466</v>
      </c>
      <c r="V97" s="82" t="s">
        <v>238</v>
      </c>
      <c r="W97" s="79" t="s">
        <v>24</v>
      </c>
      <c r="X97" s="79" t="s">
        <v>659</v>
      </c>
      <c r="Y97" s="79" t="s">
        <v>218</v>
      </c>
      <c r="Z97" s="79" t="s">
        <v>35</v>
      </c>
      <c r="AA97" s="79" t="s">
        <v>41</v>
      </c>
      <c r="AB97" s="80"/>
      <c r="AC97" s="80" t="s">
        <v>40</v>
      </c>
      <c r="AD97" s="80" t="s">
        <v>22</v>
      </c>
      <c r="AE97" s="81" t="s">
        <v>664</v>
      </c>
      <c r="AF97" s="80" t="s">
        <v>39</v>
      </c>
      <c r="AG97" s="80" t="s">
        <v>25</v>
      </c>
      <c r="AH97" s="80" t="s">
        <v>632</v>
      </c>
      <c r="AI97" s="80" t="s">
        <v>635</v>
      </c>
      <c r="AJ97" s="80" t="s">
        <v>24</v>
      </c>
      <c r="AK97" s="80" t="s">
        <v>659</v>
      </c>
      <c r="AL97" s="80" t="s">
        <v>218</v>
      </c>
      <c r="AM97" s="80" t="s">
        <v>35</v>
      </c>
      <c r="AN97" s="80" t="s">
        <v>41</v>
      </c>
    </row>
    <row r="98" spans="1:40">
      <c r="A98" t="str">
        <f>IF(副作用項目!$AN44=TRUE,1,"")</f>
        <v/>
      </c>
      <c r="B98" t="str">
        <f>IF(A98=1,SUM(A$3:A98),"")</f>
        <v/>
      </c>
      <c r="C98" s="86" t="str">
        <f>副作用項目!$B44</f>
        <v>≪予備枠31≫</v>
      </c>
      <c r="D98" s="79" t="s">
        <v>932</v>
      </c>
      <c r="E98" s="79"/>
      <c r="F98" s="79"/>
      <c r="G98" s="79"/>
      <c r="H98" s="79"/>
      <c r="I98" s="79"/>
      <c r="J98" s="79"/>
      <c r="K98" s="82"/>
      <c r="L98" s="82"/>
      <c r="M98" s="82"/>
      <c r="N98" s="79"/>
      <c r="O98" s="79"/>
      <c r="P98" s="79"/>
      <c r="Q98" s="82"/>
      <c r="R98" s="82"/>
      <c r="S98" s="79"/>
      <c r="T98" s="82"/>
      <c r="U98" s="82"/>
      <c r="V98" s="82"/>
      <c r="W98" s="79"/>
      <c r="X98" s="79"/>
      <c r="Y98" s="79"/>
      <c r="Z98" s="79"/>
      <c r="AA98" s="79"/>
      <c r="AB98" s="80"/>
      <c r="AC98" s="80"/>
      <c r="AD98" s="80"/>
      <c r="AE98" s="81"/>
      <c r="AF98" s="80"/>
      <c r="AG98" s="80"/>
      <c r="AH98" s="80"/>
      <c r="AI98" s="80"/>
      <c r="AJ98" s="80"/>
      <c r="AK98" s="80"/>
      <c r="AL98" s="80"/>
      <c r="AM98" s="80"/>
      <c r="AN98" s="80"/>
    </row>
    <row r="99" spans="1:40">
      <c r="A99" t="str">
        <f>IF(副作用項目!$AN45=TRUE,1,"")</f>
        <v/>
      </c>
      <c r="B99" t="str">
        <f>IF(A99=1,SUM(A$3:A99),"")</f>
        <v/>
      </c>
      <c r="C99" s="86" t="str">
        <f>副作用項目!$B45</f>
        <v>≪予備枠32≫</v>
      </c>
      <c r="D99" s="79" t="s">
        <v>933</v>
      </c>
      <c r="E99" s="79"/>
      <c r="F99" s="79"/>
      <c r="G99" s="79"/>
      <c r="H99" s="79"/>
      <c r="I99" s="79"/>
      <c r="J99" s="79"/>
      <c r="K99" s="82"/>
      <c r="L99" s="82"/>
      <c r="M99" s="82"/>
      <c r="N99" s="79"/>
      <c r="O99" s="79"/>
      <c r="P99" s="79"/>
      <c r="Q99" s="82"/>
      <c r="R99" s="82"/>
      <c r="S99" s="79"/>
      <c r="T99" s="82"/>
      <c r="U99" s="82"/>
      <c r="V99" s="82"/>
      <c r="W99" s="79"/>
      <c r="X99" s="79"/>
      <c r="Y99" s="79"/>
      <c r="Z99" s="79"/>
      <c r="AA99" s="79"/>
      <c r="AB99" s="80"/>
      <c r="AC99" s="80"/>
      <c r="AD99" s="80"/>
      <c r="AE99" s="81"/>
      <c r="AF99" s="80"/>
      <c r="AG99" s="80"/>
      <c r="AH99" s="80"/>
      <c r="AI99" s="80"/>
      <c r="AJ99" s="80"/>
      <c r="AK99" s="80"/>
      <c r="AL99" s="80"/>
      <c r="AM99" s="80"/>
      <c r="AN99" s="80"/>
    </row>
    <row r="100" spans="1:40">
      <c r="A100" t="str">
        <f>IF(副作用項目!$AP42=TRUE,1,"")</f>
        <v/>
      </c>
      <c r="B100" t="str">
        <f>IF(A100=1,SUM(A$3:A100),"")</f>
        <v/>
      </c>
      <c r="C100" s="86" t="str">
        <f>副作用項目!$N42</f>
        <v>アテゾリズマブ(ﾃｾﾝﾄﾘｸ)</v>
      </c>
      <c r="D100" s="79" t="s">
        <v>203</v>
      </c>
      <c r="E100" s="79" t="s">
        <v>436</v>
      </c>
      <c r="F100" s="79" t="s">
        <v>437</v>
      </c>
      <c r="G100" s="79" t="s">
        <v>696</v>
      </c>
      <c r="H100" s="79" t="s">
        <v>40</v>
      </c>
      <c r="I100" s="82" t="s">
        <v>643</v>
      </c>
      <c r="J100" s="79" t="s">
        <v>22</v>
      </c>
      <c r="K100" s="79" t="s">
        <v>632</v>
      </c>
      <c r="L100" s="79" t="s">
        <v>39</v>
      </c>
      <c r="M100" s="82" t="s">
        <v>466</v>
      </c>
      <c r="N100" s="82" t="s">
        <v>467</v>
      </c>
      <c r="O100" s="79" t="s">
        <v>635</v>
      </c>
      <c r="P100" s="82" t="s">
        <v>26</v>
      </c>
      <c r="Q100" s="79" t="s">
        <v>218</v>
      </c>
      <c r="R100" s="79" t="s">
        <v>664</v>
      </c>
      <c r="S100" s="79" t="s">
        <v>25</v>
      </c>
      <c r="T100" s="82" t="s">
        <v>620</v>
      </c>
      <c r="U100" s="82" t="s">
        <v>238</v>
      </c>
      <c r="V100" s="79" t="s">
        <v>660</v>
      </c>
      <c r="W100" s="79" t="s">
        <v>41</v>
      </c>
      <c r="X100" s="79" t="s">
        <v>35</v>
      </c>
      <c r="Y100" s="79" t="s">
        <v>24</v>
      </c>
      <c r="Z100" s="82" t="s">
        <v>230</v>
      </c>
      <c r="AA100" s="80"/>
      <c r="AB100" s="80"/>
      <c r="AC100" s="80" t="s">
        <v>40</v>
      </c>
      <c r="AD100" s="80" t="s">
        <v>22</v>
      </c>
      <c r="AE100" s="81" t="s">
        <v>632</v>
      </c>
      <c r="AF100" s="80" t="s">
        <v>39</v>
      </c>
      <c r="AG100" s="80" t="s">
        <v>635</v>
      </c>
      <c r="AH100" s="80" t="s">
        <v>218</v>
      </c>
      <c r="AI100" s="80" t="s">
        <v>664</v>
      </c>
      <c r="AJ100" s="80" t="s">
        <v>25</v>
      </c>
      <c r="AK100" s="80" t="s">
        <v>659</v>
      </c>
      <c r="AL100" s="80" t="s">
        <v>41</v>
      </c>
      <c r="AM100" s="80" t="s">
        <v>35</v>
      </c>
      <c r="AN100" s="80" t="s">
        <v>24</v>
      </c>
    </row>
    <row r="101" spans="1:40">
      <c r="A101" t="str">
        <f>IF(副作用項目!$AP43=TRUE,1,"")</f>
        <v/>
      </c>
      <c r="B101" t="str">
        <f>IF(A101=1,SUM(A$3:A101),"")</f>
        <v/>
      </c>
      <c r="C101" s="86" t="str">
        <f>副作用項目!$N43</f>
        <v>アベルマブ(ﾊﾞﾍﾞﾝﾁｵ)</v>
      </c>
      <c r="D101" s="79" t="s">
        <v>204</v>
      </c>
      <c r="E101" s="79" t="s">
        <v>438</v>
      </c>
      <c r="F101" s="79" t="s">
        <v>416</v>
      </c>
      <c r="G101" s="79" t="s">
        <v>787</v>
      </c>
      <c r="H101" s="79" t="s">
        <v>659</v>
      </c>
      <c r="I101" s="79" t="s">
        <v>40</v>
      </c>
      <c r="J101" s="79" t="s">
        <v>632</v>
      </c>
      <c r="K101" s="82" t="s">
        <v>643</v>
      </c>
      <c r="L101" s="79" t="s">
        <v>22</v>
      </c>
      <c r="M101" s="79" t="s">
        <v>39</v>
      </c>
      <c r="N101" s="82" t="s">
        <v>620</v>
      </c>
      <c r="O101" s="82" t="s">
        <v>26</v>
      </c>
      <c r="P101" s="79" t="s">
        <v>25</v>
      </c>
      <c r="Q101" s="79" t="s">
        <v>218</v>
      </c>
      <c r="R101" s="79" t="s">
        <v>635</v>
      </c>
      <c r="S101" s="79" t="s">
        <v>467</v>
      </c>
      <c r="T101" s="82" t="s">
        <v>466</v>
      </c>
      <c r="U101" s="79" t="s">
        <v>41</v>
      </c>
      <c r="V101" s="79" t="s">
        <v>35</v>
      </c>
      <c r="W101" s="79" t="s">
        <v>24</v>
      </c>
      <c r="X101" s="82" t="s">
        <v>230</v>
      </c>
      <c r="Y101" s="80"/>
      <c r="Z101" s="80"/>
      <c r="AA101" s="79"/>
      <c r="AB101" s="79"/>
      <c r="AC101" s="80" t="s">
        <v>659</v>
      </c>
      <c r="AD101" s="80" t="s">
        <v>40</v>
      </c>
      <c r="AE101" s="81" t="s">
        <v>632</v>
      </c>
      <c r="AF101" s="80" t="s">
        <v>22</v>
      </c>
      <c r="AG101" s="80" t="s">
        <v>39</v>
      </c>
      <c r="AH101" s="80" t="s">
        <v>25</v>
      </c>
      <c r="AI101" s="80" t="s">
        <v>218</v>
      </c>
      <c r="AJ101" s="80" t="s">
        <v>635</v>
      </c>
      <c r="AK101" s="80" t="s">
        <v>669</v>
      </c>
      <c r="AL101" s="80" t="s">
        <v>41</v>
      </c>
      <c r="AM101" s="80" t="s">
        <v>35</v>
      </c>
      <c r="AN101" s="80" t="s">
        <v>24</v>
      </c>
    </row>
    <row r="102" spans="1:40">
      <c r="A102" t="str">
        <f>IF(副作用項目!$AP44=TRUE,1,"")</f>
        <v/>
      </c>
      <c r="B102" t="str">
        <f>IF(A102=1,SUM(A$3:A102),"")</f>
        <v/>
      </c>
      <c r="C102" s="86" t="str">
        <f>副作用項目!$N44</f>
        <v>デュルバルマブ(ｲﾐﾌｨﾝｼﾞ)</v>
      </c>
      <c r="D102" s="79" t="s">
        <v>205</v>
      </c>
      <c r="E102" s="79" t="s">
        <v>439</v>
      </c>
      <c r="F102" s="79" t="s">
        <v>440</v>
      </c>
      <c r="G102" s="79" t="s">
        <v>696</v>
      </c>
      <c r="H102" s="79" t="s">
        <v>40</v>
      </c>
      <c r="I102" s="79" t="s">
        <v>22</v>
      </c>
      <c r="J102" s="79" t="s">
        <v>466</v>
      </c>
      <c r="K102" s="79" t="s">
        <v>39</v>
      </c>
      <c r="L102" s="79" t="s">
        <v>643</v>
      </c>
      <c r="M102" s="79" t="s">
        <v>25</v>
      </c>
      <c r="N102" s="79" t="s">
        <v>24</v>
      </c>
      <c r="O102" s="79" t="s">
        <v>659</v>
      </c>
      <c r="P102" s="79" t="s">
        <v>41</v>
      </c>
      <c r="Q102" s="79" t="s">
        <v>35</v>
      </c>
      <c r="R102" s="79" t="s">
        <v>467</v>
      </c>
      <c r="S102" s="79" t="s">
        <v>230</v>
      </c>
      <c r="T102" s="79"/>
      <c r="U102" s="79"/>
      <c r="V102" s="79"/>
      <c r="W102" s="79"/>
      <c r="X102" s="79"/>
      <c r="Y102" s="79"/>
      <c r="Z102" s="79"/>
      <c r="AA102" s="79"/>
      <c r="AB102" s="79"/>
      <c r="AC102" s="80" t="s">
        <v>40</v>
      </c>
      <c r="AD102" s="80" t="s">
        <v>22</v>
      </c>
      <c r="AE102" s="81" t="s">
        <v>466</v>
      </c>
      <c r="AF102" s="80" t="s">
        <v>39</v>
      </c>
      <c r="AG102" s="80" t="s">
        <v>643</v>
      </c>
      <c r="AH102" s="80" t="s">
        <v>25</v>
      </c>
      <c r="AI102" s="80" t="s">
        <v>24</v>
      </c>
      <c r="AJ102" s="80" t="s">
        <v>659</v>
      </c>
      <c r="AK102" s="80" t="s">
        <v>41</v>
      </c>
      <c r="AL102" s="80" t="s">
        <v>35</v>
      </c>
      <c r="AM102" s="80" t="s">
        <v>467</v>
      </c>
      <c r="AN102" s="80" t="s">
        <v>230</v>
      </c>
    </row>
    <row r="103" spans="1:40">
      <c r="A103" t="str">
        <f>IF(副作用項目!$AP45=TRUE,1,"")</f>
        <v/>
      </c>
      <c r="B103" t="str">
        <f>IF(A103=1,SUM(A$3:A103),"")</f>
        <v/>
      </c>
      <c r="C103" s="86" t="str">
        <f>副作用項目!$N45</f>
        <v>≪予備枠33≫</v>
      </c>
      <c r="D103" s="79" t="s">
        <v>934</v>
      </c>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80"/>
      <c r="AD103" s="80"/>
      <c r="AE103" s="81"/>
      <c r="AF103" s="80"/>
      <c r="AG103" s="80"/>
      <c r="AH103" s="80"/>
      <c r="AI103" s="80"/>
      <c r="AJ103" s="80"/>
      <c r="AK103" s="80"/>
      <c r="AL103" s="80"/>
      <c r="AM103" s="80"/>
      <c r="AN103" s="80"/>
    </row>
    <row r="104" spans="1:40">
      <c r="A104" t="str">
        <f>IF(副作用項目!$AR42=TRUE,1,"")</f>
        <v/>
      </c>
      <c r="B104" t="str">
        <f>IF(A104=1,SUM(A$3:A104),"")</f>
        <v/>
      </c>
      <c r="C104" s="86" t="str">
        <f>副作用項目!$Z42</f>
        <v>イピリムマブ(ﾔｰﾎﾞｲ)</v>
      </c>
      <c r="D104" s="79" t="s">
        <v>206</v>
      </c>
      <c r="E104" s="79" t="s">
        <v>441</v>
      </c>
      <c r="F104" s="79" t="s">
        <v>425</v>
      </c>
      <c r="G104" s="79" t="s">
        <v>696</v>
      </c>
      <c r="H104" s="79" t="s">
        <v>22</v>
      </c>
      <c r="I104" s="82" t="s">
        <v>643</v>
      </c>
      <c r="J104" s="79" t="s">
        <v>664</v>
      </c>
      <c r="K104" s="82" t="s">
        <v>26</v>
      </c>
      <c r="L104" s="79" t="s">
        <v>467</v>
      </c>
      <c r="M104" s="79" t="s">
        <v>25</v>
      </c>
      <c r="N104" s="79" t="s">
        <v>40</v>
      </c>
      <c r="O104" s="82" t="s">
        <v>620</v>
      </c>
      <c r="P104" s="79" t="s">
        <v>218</v>
      </c>
      <c r="Q104" s="79" t="s">
        <v>635</v>
      </c>
      <c r="R104" s="82" t="s">
        <v>509</v>
      </c>
      <c r="S104" s="82" t="s">
        <v>17</v>
      </c>
      <c r="T104" s="79" t="s">
        <v>505</v>
      </c>
      <c r="U104" s="79" t="s">
        <v>230</v>
      </c>
      <c r="V104" s="79" t="s">
        <v>24</v>
      </c>
      <c r="W104" s="82" t="s">
        <v>466</v>
      </c>
      <c r="X104" s="79" t="s">
        <v>41</v>
      </c>
      <c r="Y104" s="79" t="s">
        <v>35</v>
      </c>
      <c r="Z104" s="80"/>
      <c r="AA104" s="80"/>
      <c r="AB104" s="79"/>
      <c r="AC104" s="80" t="s">
        <v>22</v>
      </c>
      <c r="AD104" s="80" t="s">
        <v>664</v>
      </c>
      <c r="AE104" s="81" t="s">
        <v>467</v>
      </c>
      <c r="AF104" s="80" t="s">
        <v>25</v>
      </c>
      <c r="AG104" s="80" t="s">
        <v>40</v>
      </c>
      <c r="AH104" s="80" t="s">
        <v>218</v>
      </c>
      <c r="AI104" s="80" t="s">
        <v>635</v>
      </c>
      <c r="AJ104" s="80" t="s">
        <v>505</v>
      </c>
      <c r="AK104" s="80" t="s">
        <v>230</v>
      </c>
      <c r="AL104" s="80" t="s">
        <v>24</v>
      </c>
      <c r="AM104" s="80" t="s">
        <v>41</v>
      </c>
      <c r="AN104" s="80" t="s">
        <v>35</v>
      </c>
    </row>
    <row r="105" spans="1:40">
      <c r="A105" t="str">
        <f>IF(副作用項目!$AR43=TRUE,1,"")</f>
        <v/>
      </c>
      <c r="B105" t="str">
        <f>IF(A105=1,SUM(A$3:A105),"")</f>
        <v/>
      </c>
      <c r="C105" s="86" t="str">
        <f>副作用項目!$Z43</f>
        <v>≪予備枠34≫</v>
      </c>
      <c r="D105" s="79" t="s">
        <v>935</v>
      </c>
      <c r="E105" s="79"/>
      <c r="F105" s="79"/>
      <c r="G105" s="79"/>
      <c r="H105" s="79"/>
      <c r="I105" s="82"/>
      <c r="J105" s="79"/>
      <c r="K105" s="82"/>
      <c r="L105" s="79"/>
      <c r="M105" s="79"/>
      <c r="N105" s="79"/>
      <c r="O105" s="82"/>
      <c r="P105" s="79"/>
      <c r="Q105" s="79"/>
      <c r="R105" s="82"/>
      <c r="S105" s="82"/>
      <c r="T105" s="79"/>
      <c r="U105" s="79"/>
      <c r="V105" s="79"/>
      <c r="W105" s="82"/>
      <c r="X105" s="79"/>
      <c r="Y105" s="79"/>
      <c r="Z105" s="80"/>
      <c r="AA105" s="80"/>
      <c r="AB105" s="79"/>
      <c r="AC105" s="80"/>
      <c r="AD105" s="80"/>
      <c r="AE105" s="81"/>
      <c r="AF105" s="80"/>
      <c r="AG105" s="80"/>
      <c r="AH105" s="80"/>
      <c r="AI105" s="80"/>
      <c r="AJ105" s="80"/>
      <c r="AK105" s="80"/>
      <c r="AL105" s="80"/>
      <c r="AM105" s="80"/>
      <c r="AN105" s="80"/>
    </row>
    <row r="106" spans="1:40">
      <c r="A106" t="str">
        <f>IF(副作用項目!$AR44=TRUE,1,"")</f>
        <v/>
      </c>
      <c r="B106" t="str">
        <f>IF(A106=1,SUM(A$3:A106),"")</f>
        <v/>
      </c>
      <c r="C106" s="86" t="str">
        <f>副作用項目!$Z44</f>
        <v>≪予備枠35≫</v>
      </c>
      <c r="D106" s="79" t="s">
        <v>936</v>
      </c>
      <c r="E106" s="79"/>
      <c r="F106" s="79"/>
      <c r="G106" s="79"/>
      <c r="H106" s="79"/>
      <c r="I106" s="82"/>
      <c r="J106" s="79"/>
      <c r="K106" s="82"/>
      <c r="L106" s="79"/>
      <c r="M106" s="79"/>
      <c r="N106" s="79"/>
      <c r="O106" s="82"/>
      <c r="P106" s="79"/>
      <c r="Q106" s="79"/>
      <c r="R106" s="82"/>
      <c r="S106" s="82"/>
      <c r="T106" s="79"/>
      <c r="U106" s="79"/>
      <c r="V106" s="79"/>
      <c r="W106" s="82"/>
      <c r="X106" s="79"/>
      <c r="Y106" s="79"/>
      <c r="Z106" s="80"/>
      <c r="AA106" s="80"/>
      <c r="AB106" s="79"/>
      <c r="AC106" s="80"/>
      <c r="AD106" s="80"/>
      <c r="AE106" s="81"/>
      <c r="AF106" s="80"/>
      <c r="AG106" s="80"/>
      <c r="AH106" s="80"/>
      <c r="AI106" s="80"/>
      <c r="AJ106" s="80"/>
      <c r="AK106" s="80"/>
      <c r="AL106" s="80"/>
      <c r="AM106" s="80"/>
      <c r="AN106" s="80"/>
    </row>
    <row r="107" spans="1:40">
      <c r="A107" t="str">
        <f>IF(副作用項目!$AR45=TRUE,1,"")</f>
        <v/>
      </c>
      <c r="B107" t="str">
        <f>IF(A107=1,SUM(A$3:A107),"")</f>
        <v/>
      </c>
      <c r="C107" s="86" t="str">
        <f>副作用項目!$Z45</f>
        <v>≪予備枠36≫</v>
      </c>
      <c r="D107" s="79" t="s">
        <v>937</v>
      </c>
      <c r="E107" s="79"/>
      <c r="F107" s="79"/>
      <c r="G107" s="79"/>
      <c r="H107" s="79"/>
      <c r="I107" s="82"/>
      <c r="J107" s="79"/>
      <c r="K107" s="82"/>
      <c r="L107" s="79"/>
      <c r="M107" s="79"/>
      <c r="N107" s="79"/>
      <c r="O107" s="82"/>
      <c r="P107" s="79"/>
      <c r="Q107" s="79"/>
      <c r="R107" s="82"/>
      <c r="S107" s="82"/>
      <c r="T107" s="79"/>
      <c r="U107" s="79"/>
      <c r="V107" s="79"/>
      <c r="W107" s="82"/>
      <c r="X107" s="79"/>
      <c r="Y107" s="79"/>
      <c r="Z107" s="80"/>
      <c r="AA107" s="80"/>
      <c r="AB107" s="79"/>
      <c r="AC107" s="80"/>
      <c r="AD107" s="80"/>
      <c r="AE107" s="81"/>
      <c r="AF107" s="80"/>
      <c r="AG107" s="80"/>
      <c r="AH107" s="80"/>
      <c r="AI107" s="80"/>
      <c r="AJ107" s="80"/>
      <c r="AK107" s="80"/>
      <c r="AL107" s="80"/>
      <c r="AM107" s="80"/>
      <c r="AN107" s="80"/>
    </row>
    <row r="108" spans="1:40">
      <c r="A108" t="str">
        <f>IF(副作用項目!$AN47=TRUE,1,"")</f>
        <v/>
      </c>
      <c r="B108" t="str">
        <f>IF(A108=1,SUM(A$3:A108),"")</f>
        <v/>
      </c>
      <c r="C108" s="86" t="str">
        <f>副作用項目!$B47</f>
        <v>L-アスパラギナーゼ(ﾛｲﾅｰｾﾞ)</v>
      </c>
      <c r="D108" s="79" t="s">
        <v>208</v>
      </c>
      <c r="E108" s="79" t="s">
        <v>442</v>
      </c>
      <c r="F108" s="79" t="s">
        <v>443</v>
      </c>
      <c r="G108" s="79" t="s">
        <v>691</v>
      </c>
      <c r="H108" s="79" t="s">
        <v>586</v>
      </c>
      <c r="I108" s="79" t="s">
        <v>635</v>
      </c>
      <c r="J108" s="79" t="s">
        <v>632</v>
      </c>
      <c r="K108" s="79" t="s">
        <v>238</v>
      </c>
      <c r="L108" s="79" t="s">
        <v>24</v>
      </c>
      <c r="M108" s="79" t="s">
        <v>39</v>
      </c>
      <c r="N108" s="79" t="s">
        <v>467</v>
      </c>
      <c r="O108" s="79" t="s">
        <v>643</v>
      </c>
      <c r="P108" s="79" t="s">
        <v>35</v>
      </c>
      <c r="Q108" s="79" t="s">
        <v>509</v>
      </c>
      <c r="R108" s="79"/>
      <c r="S108" s="79"/>
      <c r="T108" s="79"/>
      <c r="U108" s="79"/>
      <c r="V108" s="79"/>
      <c r="W108" s="79"/>
      <c r="X108" s="79"/>
      <c r="Y108" s="79"/>
      <c r="Z108" s="79"/>
      <c r="AA108" s="79"/>
      <c r="AB108" s="79"/>
      <c r="AC108" s="80" t="s">
        <v>586</v>
      </c>
      <c r="AD108" s="80" t="s">
        <v>635</v>
      </c>
      <c r="AE108" s="80" t="s">
        <v>632</v>
      </c>
      <c r="AF108" s="80" t="s">
        <v>238</v>
      </c>
      <c r="AG108" s="80" t="s">
        <v>24</v>
      </c>
      <c r="AH108" s="80" t="s">
        <v>39</v>
      </c>
      <c r="AI108" s="80" t="s">
        <v>467</v>
      </c>
      <c r="AJ108" s="80" t="s">
        <v>643</v>
      </c>
      <c r="AK108" s="80" t="s">
        <v>35</v>
      </c>
      <c r="AL108" s="80" t="s">
        <v>509</v>
      </c>
      <c r="AM108" s="80"/>
      <c r="AN108" s="80"/>
    </row>
    <row r="109" spans="1:40">
      <c r="A109" t="str">
        <f>IF(副作用項目!$AN48=TRUE,1,"")</f>
        <v/>
      </c>
      <c r="B109" t="str">
        <f>IF(A109=1,SUM(A$3:A109),"")</f>
        <v/>
      </c>
      <c r="C109" s="86" t="str">
        <f>副作用項目!$B48</f>
        <v>三酸化ヒ素(ﾄﾘｾﾉｯｸｽ)</v>
      </c>
      <c r="D109" s="79" t="s">
        <v>209</v>
      </c>
      <c r="E109" s="79" t="s">
        <v>444</v>
      </c>
      <c r="F109" s="79" t="s">
        <v>445</v>
      </c>
      <c r="G109" s="79" t="s">
        <v>698</v>
      </c>
      <c r="H109" s="79" t="s">
        <v>42</v>
      </c>
      <c r="I109" s="79" t="s">
        <v>35</v>
      </c>
      <c r="J109" s="79" t="s">
        <v>467</v>
      </c>
      <c r="K109" s="79" t="s">
        <v>509</v>
      </c>
      <c r="L109" s="79" t="s">
        <v>635</v>
      </c>
      <c r="M109" s="79" t="s">
        <v>40</v>
      </c>
      <c r="N109" s="79" t="s">
        <v>620</v>
      </c>
      <c r="O109" s="79" t="s">
        <v>238</v>
      </c>
      <c r="P109" s="79"/>
      <c r="Q109" s="79"/>
      <c r="R109" s="79"/>
      <c r="S109" s="79"/>
      <c r="T109" s="79"/>
      <c r="U109" s="79"/>
      <c r="V109" s="79"/>
      <c r="W109" s="79"/>
      <c r="X109" s="79"/>
      <c r="Y109" s="79"/>
      <c r="Z109" s="79"/>
      <c r="AA109" s="79"/>
      <c r="AB109" s="79"/>
      <c r="AC109" s="80" t="s">
        <v>42</v>
      </c>
      <c r="AD109" s="80" t="s">
        <v>35</v>
      </c>
      <c r="AE109" s="80" t="s">
        <v>467</v>
      </c>
      <c r="AF109" s="80" t="s">
        <v>509</v>
      </c>
      <c r="AG109" s="80" t="s">
        <v>635</v>
      </c>
      <c r="AH109" s="80" t="s">
        <v>40</v>
      </c>
      <c r="AI109" s="80" t="s">
        <v>620</v>
      </c>
      <c r="AJ109" s="80" t="s">
        <v>238</v>
      </c>
      <c r="AK109" s="80"/>
      <c r="AL109" s="80"/>
      <c r="AM109" s="80"/>
      <c r="AN109" s="80"/>
    </row>
    <row r="110" spans="1:40">
      <c r="A110" t="str">
        <f>IF(副作用項目!$AN49=TRUE,1,"")</f>
        <v/>
      </c>
      <c r="B110" t="str">
        <f>IF(A110=1,SUM(A$3:A110),"")</f>
        <v/>
      </c>
      <c r="C110" s="86" t="str">
        <f>副作用項目!$B49</f>
        <v>≪予備枠37≫</v>
      </c>
      <c r="D110" s="79" t="s">
        <v>938</v>
      </c>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80"/>
      <c r="AD110" s="80"/>
      <c r="AE110" s="80"/>
      <c r="AF110" s="80"/>
      <c r="AG110" s="80"/>
      <c r="AH110" s="80"/>
      <c r="AI110" s="80"/>
      <c r="AJ110" s="80"/>
      <c r="AK110" s="80"/>
      <c r="AL110" s="80"/>
      <c r="AM110" s="80"/>
      <c r="AN110" s="80"/>
    </row>
    <row r="111" spans="1:40">
      <c r="A111" t="str">
        <f>IF(副作用項目!$AP47=TRUE,1,"")</f>
        <v/>
      </c>
      <c r="B111" t="str">
        <f>IF(A111=1,SUM(A$3:A111),"")</f>
        <v/>
      </c>
      <c r="C111" s="86" t="str">
        <f>副作用項目!$N47</f>
        <v>≪予備枠38≫</v>
      </c>
      <c r="D111" s="79" t="s">
        <v>939</v>
      </c>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80"/>
      <c r="AD111" s="80"/>
      <c r="AE111" s="80"/>
      <c r="AF111" s="80"/>
      <c r="AG111" s="80"/>
      <c r="AH111" s="80"/>
      <c r="AI111" s="80"/>
      <c r="AJ111" s="80"/>
      <c r="AK111" s="80"/>
      <c r="AL111" s="80"/>
      <c r="AM111" s="80"/>
      <c r="AN111" s="80"/>
    </row>
    <row r="112" spans="1:40">
      <c r="A112" t="str">
        <f>IF(副作用項目!$AP48=TRUE,1,"")</f>
        <v/>
      </c>
      <c r="B112" t="str">
        <f>IF(A112=1,SUM(A$3:A112),"")</f>
        <v/>
      </c>
      <c r="C112" s="86" t="str">
        <f>副作用項目!$N48</f>
        <v>≪予備枠39≫</v>
      </c>
      <c r="D112" s="79" t="s">
        <v>940</v>
      </c>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80"/>
      <c r="AD112" s="80"/>
      <c r="AE112" s="80"/>
      <c r="AF112" s="80"/>
      <c r="AG112" s="80"/>
      <c r="AH112" s="80"/>
      <c r="AI112" s="80"/>
      <c r="AJ112" s="80"/>
      <c r="AK112" s="80"/>
      <c r="AL112" s="80"/>
      <c r="AM112" s="80"/>
      <c r="AN112" s="80"/>
    </row>
    <row r="113" spans="1:40">
      <c r="A113" t="str">
        <f>IF(副作用項目!$AP49=TRUE,1,"")</f>
        <v/>
      </c>
      <c r="B113" t="str">
        <f>IF(A113=1,SUM(A$3:A113),"")</f>
        <v/>
      </c>
      <c r="C113" s="86" t="str">
        <f>副作用項目!$N49</f>
        <v>≪予備枠40≫</v>
      </c>
      <c r="D113" s="79" t="s">
        <v>941</v>
      </c>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80"/>
      <c r="AD113" s="80"/>
      <c r="AE113" s="80"/>
      <c r="AF113" s="80"/>
      <c r="AG113" s="80"/>
      <c r="AH113" s="80"/>
      <c r="AI113" s="80"/>
      <c r="AJ113" s="80"/>
      <c r="AK113" s="80"/>
      <c r="AL113" s="80"/>
      <c r="AM113" s="80"/>
      <c r="AN113" s="80"/>
    </row>
    <row r="114" spans="1:40">
      <c r="A114" t="str">
        <f>IF(副作用項目!$AR47=TRUE,1,"")</f>
        <v/>
      </c>
      <c r="B114" t="str">
        <f>IF(A114=1,SUM(A$3:A114),"")</f>
        <v/>
      </c>
      <c r="C114" s="86" t="str">
        <f>副作用項目!$Z47</f>
        <v>≪予備枠41≫</v>
      </c>
      <c r="D114" s="79" t="s">
        <v>942</v>
      </c>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80"/>
      <c r="AD114" s="80"/>
      <c r="AE114" s="80"/>
      <c r="AF114" s="80"/>
      <c r="AG114" s="80"/>
      <c r="AH114" s="80"/>
      <c r="AI114" s="80"/>
      <c r="AJ114" s="80"/>
      <c r="AK114" s="80"/>
      <c r="AL114" s="80"/>
      <c r="AM114" s="80"/>
      <c r="AN114" s="80"/>
    </row>
    <row r="115" spans="1:40">
      <c r="A115" t="str">
        <f>IF(副作用項目!$AR48=TRUE,1,"")</f>
        <v/>
      </c>
      <c r="B115" t="str">
        <f>IF(A115=1,SUM(A$3:A115),"")</f>
        <v/>
      </c>
      <c r="C115" s="86" t="str">
        <f>副作用項目!$Z48</f>
        <v>≪予備枠42≫</v>
      </c>
      <c r="D115" s="79" t="s">
        <v>943</v>
      </c>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80"/>
      <c r="AD115" s="80"/>
      <c r="AE115" s="80"/>
      <c r="AF115" s="80"/>
      <c r="AG115" s="80"/>
      <c r="AH115" s="80"/>
      <c r="AI115" s="80"/>
      <c r="AJ115" s="80"/>
      <c r="AK115" s="80"/>
      <c r="AL115" s="80"/>
      <c r="AM115" s="80"/>
      <c r="AN115" s="80"/>
    </row>
    <row r="116" spans="1:40" ht="19.5" thickBot="1">
      <c r="A116" t="str">
        <f>IF(副作用項目!$AR49=TRUE,1,"")</f>
        <v/>
      </c>
      <c r="B116" t="str">
        <f>IF(A116=1,SUM(A$3:A116),"")</f>
        <v/>
      </c>
      <c r="C116" s="91" t="str">
        <f>副作用項目!$Z49</f>
        <v>≪予備枠43≫</v>
      </c>
      <c r="D116" s="84" t="s">
        <v>944</v>
      </c>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5"/>
      <c r="AD116" s="85"/>
      <c r="AE116" s="85"/>
      <c r="AF116" s="85"/>
      <c r="AG116" s="85"/>
      <c r="AH116" s="85"/>
      <c r="AI116" s="85"/>
      <c r="AJ116" s="85"/>
      <c r="AK116" s="85"/>
      <c r="AL116" s="85"/>
      <c r="AM116" s="85"/>
      <c r="AN116" s="85"/>
    </row>
    <row r="117" spans="1:40" ht="19.5" thickTop="1">
      <c r="A117" t="str">
        <f>IF(副作用項目!$AN52=TRUE,1,"")</f>
        <v/>
      </c>
      <c r="B117" t="str">
        <f>IF(A117=1,SUM(A$3:A117),"")</f>
        <v/>
      </c>
      <c r="C117" s="92" t="str">
        <f>副作用項目!$B52</f>
        <v>シクロホスファミド(ｴﾝﾄﾞｷｻﾝ)</v>
      </c>
      <c r="D117" s="93" t="s">
        <v>97</v>
      </c>
      <c r="E117" s="93" t="s">
        <v>339</v>
      </c>
      <c r="F117" s="94"/>
      <c r="G117" s="93" t="s">
        <v>714</v>
      </c>
      <c r="H117" s="93" t="s">
        <v>466</v>
      </c>
      <c r="I117" s="93" t="s">
        <v>23</v>
      </c>
      <c r="J117" s="93" t="s">
        <v>35</v>
      </c>
      <c r="K117" s="95" t="s">
        <v>230</v>
      </c>
      <c r="L117" s="93" t="s">
        <v>632</v>
      </c>
      <c r="M117" s="93" t="s">
        <v>40</v>
      </c>
      <c r="N117" s="93" t="s">
        <v>509</v>
      </c>
      <c r="O117" s="93" t="s">
        <v>41</v>
      </c>
      <c r="P117" s="93" t="s">
        <v>664</v>
      </c>
      <c r="Q117" s="93" t="s">
        <v>238</v>
      </c>
      <c r="R117" s="95" t="s">
        <v>635</v>
      </c>
      <c r="S117" s="93" t="s">
        <v>241</v>
      </c>
      <c r="T117" s="93" t="s">
        <v>20</v>
      </c>
      <c r="U117" s="93" t="s">
        <v>38</v>
      </c>
      <c r="V117" s="94"/>
      <c r="W117" s="94"/>
      <c r="X117" s="94"/>
      <c r="Y117" s="94"/>
      <c r="Z117" s="94"/>
      <c r="AA117" s="94"/>
      <c r="AB117" s="94"/>
      <c r="AC117" s="94" t="s">
        <v>466</v>
      </c>
      <c r="AD117" s="94" t="s">
        <v>23</v>
      </c>
      <c r="AE117" s="94" t="s">
        <v>35</v>
      </c>
      <c r="AF117" s="94" t="s">
        <v>632</v>
      </c>
      <c r="AG117" s="94" t="s">
        <v>40</v>
      </c>
      <c r="AH117" s="94" t="s">
        <v>509</v>
      </c>
      <c r="AI117" s="94" t="s">
        <v>41</v>
      </c>
      <c r="AJ117" s="94" t="s">
        <v>664</v>
      </c>
      <c r="AK117" s="94" t="s">
        <v>238</v>
      </c>
      <c r="AL117" s="94" t="s">
        <v>241</v>
      </c>
      <c r="AM117" s="94" t="s">
        <v>20</v>
      </c>
      <c r="AN117" s="94" t="s">
        <v>38</v>
      </c>
    </row>
    <row r="118" spans="1:40">
      <c r="A118" t="str">
        <f>IF(副作用項目!$AN53=TRUE,1,"")</f>
        <v/>
      </c>
      <c r="B118" t="str">
        <f>IF(A118=1,SUM(A$3:A118),"")</f>
        <v/>
      </c>
      <c r="C118" s="86" t="str">
        <f>副作用項目!$B53</f>
        <v>メルファラン(ｱﾙｹﾗﾝ)</v>
      </c>
      <c r="D118" s="79" t="s">
        <v>135</v>
      </c>
      <c r="E118" s="79" t="s">
        <v>342</v>
      </c>
      <c r="F118" s="80"/>
      <c r="G118" s="79" t="s">
        <v>714</v>
      </c>
      <c r="H118" s="82" t="s">
        <v>17</v>
      </c>
      <c r="I118" s="79" t="s">
        <v>466</v>
      </c>
      <c r="J118" s="79" t="s">
        <v>20</v>
      </c>
      <c r="K118" s="79" t="s">
        <v>24</v>
      </c>
      <c r="L118" s="82" t="s">
        <v>22</v>
      </c>
      <c r="M118" s="79" t="s">
        <v>35</v>
      </c>
      <c r="N118" s="79" t="s">
        <v>643</v>
      </c>
      <c r="O118" s="82" t="s">
        <v>632</v>
      </c>
      <c r="P118" s="79" t="s">
        <v>40</v>
      </c>
      <c r="Q118" s="79" t="s">
        <v>509</v>
      </c>
      <c r="R118" s="79" t="s">
        <v>41</v>
      </c>
      <c r="S118" s="79" t="s">
        <v>593</v>
      </c>
      <c r="T118" s="79" t="s">
        <v>238</v>
      </c>
      <c r="U118" s="80"/>
      <c r="V118" s="80"/>
      <c r="W118" s="80"/>
      <c r="X118" s="80"/>
      <c r="Y118" s="80"/>
      <c r="Z118" s="80"/>
      <c r="AA118" s="80"/>
      <c r="AB118" s="80"/>
      <c r="AC118" s="80" t="s">
        <v>466</v>
      </c>
      <c r="AD118" s="80" t="s">
        <v>20</v>
      </c>
      <c r="AE118" s="80" t="s">
        <v>24</v>
      </c>
      <c r="AF118" s="80" t="s">
        <v>35</v>
      </c>
      <c r="AG118" s="80" t="s">
        <v>643</v>
      </c>
      <c r="AH118" s="80" t="s">
        <v>40</v>
      </c>
      <c r="AI118" s="80" t="s">
        <v>509</v>
      </c>
      <c r="AJ118" s="80" t="s">
        <v>41</v>
      </c>
      <c r="AK118" s="80" t="s">
        <v>593</v>
      </c>
      <c r="AL118" s="80" t="s">
        <v>238</v>
      </c>
      <c r="AM118" s="80"/>
      <c r="AN118" s="80"/>
    </row>
    <row r="119" spans="1:40">
      <c r="A119" t="str">
        <f>IF(副作用項目!$AN54=TRUE,1,"")</f>
        <v/>
      </c>
      <c r="B119" t="str">
        <f>IF(A119=1,SUM(A$3:A119),"")</f>
        <v/>
      </c>
      <c r="C119" s="86" t="str">
        <f>副作用項目!$B54</f>
        <v>ブスルファン(マブリン)</v>
      </c>
      <c r="D119" s="79" t="s">
        <v>1120</v>
      </c>
      <c r="E119" s="80" t="s">
        <v>1121</v>
      </c>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t="s">
        <v>466</v>
      </c>
      <c r="AD119" s="80" t="s">
        <v>20</v>
      </c>
      <c r="AE119" s="80" t="s">
        <v>24</v>
      </c>
      <c r="AF119" s="80" t="s">
        <v>22</v>
      </c>
      <c r="AG119" s="80" t="s">
        <v>35</v>
      </c>
      <c r="AH119" s="80" t="s">
        <v>40</v>
      </c>
      <c r="AI119" s="80" t="s">
        <v>509</v>
      </c>
      <c r="AJ119" s="80" t="s">
        <v>41</v>
      </c>
      <c r="AK119" s="80" t="s">
        <v>238</v>
      </c>
      <c r="AL119" s="80" t="s">
        <v>218</v>
      </c>
      <c r="AM119" s="80"/>
      <c r="AN119" s="80"/>
    </row>
    <row r="120" spans="1:40">
      <c r="A120" t="str">
        <f>IF(副作用項目!$AN55=TRUE,1,"")</f>
        <v/>
      </c>
      <c r="B120" t="str">
        <f>IF(A120=1,SUM(A$3:A120),"")</f>
        <v/>
      </c>
      <c r="C120" s="86" t="str">
        <f>副作用項目!$B55</f>
        <v>≪予備枠101≫</v>
      </c>
      <c r="D120" s="79" t="s">
        <v>946</v>
      </c>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row>
    <row r="121" spans="1:40">
      <c r="A121" t="str">
        <f>IF(副作用項目!$AR52=TRUE,1,"")</f>
        <v/>
      </c>
      <c r="B121" t="str">
        <f>IF(A121=1,SUM(A$3:A121),"")</f>
        <v/>
      </c>
      <c r="C121" s="86" t="str">
        <f>副作用項目!$T52</f>
        <v>テモゾロミド(ﾃﾓﾀﾞｰﾙ)</v>
      </c>
      <c r="D121" s="79" t="s">
        <v>749</v>
      </c>
      <c r="E121" s="79" t="s">
        <v>350</v>
      </c>
      <c r="F121" s="80"/>
      <c r="G121" s="80" t="s">
        <v>787</v>
      </c>
      <c r="H121" s="83" t="s">
        <v>17</v>
      </c>
      <c r="I121" s="80" t="s">
        <v>466</v>
      </c>
      <c r="J121" s="80" t="s">
        <v>24</v>
      </c>
      <c r="K121" s="80" t="s">
        <v>23</v>
      </c>
      <c r="L121" s="80" t="s">
        <v>35</v>
      </c>
      <c r="M121" s="80" t="s">
        <v>509</v>
      </c>
      <c r="N121" s="80" t="s">
        <v>238</v>
      </c>
      <c r="O121" s="80" t="s">
        <v>467</v>
      </c>
      <c r="P121" s="80"/>
      <c r="Q121" s="80"/>
      <c r="R121" s="80"/>
      <c r="S121" s="80"/>
      <c r="T121" s="80"/>
      <c r="U121" s="80"/>
      <c r="V121" s="80"/>
      <c r="W121" s="80"/>
      <c r="X121" s="80"/>
      <c r="Y121" s="80"/>
      <c r="Z121" s="80"/>
      <c r="AA121" s="80"/>
      <c r="AB121" s="80"/>
      <c r="AC121" s="80" t="s">
        <v>466</v>
      </c>
      <c r="AD121" s="80" t="s">
        <v>24</v>
      </c>
      <c r="AE121" s="80" t="s">
        <v>23</v>
      </c>
      <c r="AF121" s="80" t="s">
        <v>35</v>
      </c>
      <c r="AG121" s="80" t="s">
        <v>509</v>
      </c>
      <c r="AH121" s="80" t="s">
        <v>238</v>
      </c>
      <c r="AI121" s="80" t="s">
        <v>467</v>
      </c>
      <c r="AJ121" s="80"/>
      <c r="AK121" s="80"/>
      <c r="AL121" s="80"/>
      <c r="AM121" s="80"/>
      <c r="AN121" s="80"/>
    </row>
    <row r="122" spans="1:40">
      <c r="A122" t="str">
        <f>IF(副作用項目!$AR53=TRUE,1,"")</f>
        <v/>
      </c>
      <c r="B122" t="str">
        <f>IF(A122=1,SUM(A$3:A122),"")</f>
        <v/>
      </c>
      <c r="C122" s="86" t="str">
        <f>副作用項目!$T53</f>
        <v>プロカルバジン塩酸塩(塩酸ﾌﾟﾛｶﾙﾊﾞｼﾞﾝ)</v>
      </c>
      <c r="D122" s="79" t="s">
        <v>750</v>
      </c>
      <c r="E122" s="79" t="s">
        <v>751</v>
      </c>
      <c r="F122" s="80"/>
      <c r="G122" s="79" t="s">
        <v>714</v>
      </c>
      <c r="H122" s="82" t="s">
        <v>17</v>
      </c>
      <c r="I122" s="79" t="s">
        <v>466</v>
      </c>
      <c r="J122" s="79" t="s">
        <v>24</v>
      </c>
      <c r="K122" s="79" t="s">
        <v>35</v>
      </c>
      <c r="L122" s="82" t="s">
        <v>643</v>
      </c>
      <c r="M122" s="79" t="s">
        <v>40</v>
      </c>
      <c r="N122" s="82" t="s">
        <v>509</v>
      </c>
      <c r="O122" s="79" t="s">
        <v>41</v>
      </c>
      <c r="P122" s="79" t="s">
        <v>593</v>
      </c>
      <c r="Q122" s="82" t="s">
        <v>238</v>
      </c>
      <c r="R122" s="79" t="s">
        <v>635</v>
      </c>
      <c r="S122" s="80"/>
      <c r="T122" s="80"/>
      <c r="U122" s="80"/>
      <c r="V122" s="80"/>
      <c r="W122" s="80"/>
      <c r="X122" s="80"/>
      <c r="Y122" s="80"/>
      <c r="Z122" s="80"/>
      <c r="AA122" s="80"/>
      <c r="AB122" s="80"/>
      <c r="AC122" s="80" t="s">
        <v>466</v>
      </c>
      <c r="AD122" s="80" t="s">
        <v>24</v>
      </c>
      <c r="AE122" s="80" t="s">
        <v>35</v>
      </c>
      <c r="AF122" s="80" t="s">
        <v>40</v>
      </c>
      <c r="AG122" s="80" t="s">
        <v>41</v>
      </c>
      <c r="AH122" s="80" t="s">
        <v>593</v>
      </c>
      <c r="AI122" s="80" t="s">
        <v>635</v>
      </c>
      <c r="AJ122" s="80"/>
      <c r="AK122" s="80"/>
      <c r="AL122" s="80"/>
      <c r="AM122" s="80"/>
      <c r="AN122" s="80"/>
    </row>
    <row r="123" spans="1:40">
      <c r="A123" t="str">
        <f>IF(副作用項目!$AR54=TRUE,1,"")</f>
        <v/>
      </c>
      <c r="B123" t="str">
        <f>IF(A123=1,SUM(A$3:A123),"")</f>
        <v/>
      </c>
      <c r="C123" s="86" t="str">
        <f>副作用項目!$T54</f>
        <v>≪予備枠102≫</v>
      </c>
      <c r="D123" s="79" t="s">
        <v>947</v>
      </c>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row>
    <row r="124" spans="1:40">
      <c r="A124" t="str">
        <f>IF(副作用項目!$AR55=TRUE,1,"")</f>
        <v/>
      </c>
      <c r="B124" t="str">
        <f>IF(A124=1,SUM(A$3:A124),"")</f>
        <v/>
      </c>
      <c r="C124" s="86" t="str">
        <f>副作用項目!$T55</f>
        <v>≪予備枠103≫</v>
      </c>
      <c r="D124" s="79" t="s">
        <v>948</v>
      </c>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row>
    <row r="125" spans="1:40">
      <c r="A125" t="str">
        <f>IF(副作用項目!$AN57=TRUE,1,"")</f>
        <v/>
      </c>
      <c r="B125" t="str">
        <f>IF(A125=1,SUM(A$3:A125),"")</f>
        <v/>
      </c>
      <c r="C125" s="90" t="str">
        <f>副作用項目!$B57</f>
        <v>メトトレキサート(ﾒｿﾄﾚｷｾｰﾄ)</v>
      </c>
      <c r="D125" s="79" t="s">
        <v>148</v>
      </c>
      <c r="E125" s="79" t="s">
        <v>363</v>
      </c>
      <c r="F125" s="80"/>
      <c r="G125" s="79" t="s">
        <v>714</v>
      </c>
      <c r="H125" s="80" t="s">
        <v>24</v>
      </c>
      <c r="I125" s="80" t="s">
        <v>22</v>
      </c>
      <c r="J125" s="80" t="s">
        <v>25</v>
      </c>
      <c r="K125" s="80" t="s">
        <v>35</v>
      </c>
      <c r="L125" s="83" t="s">
        <v>643</v>
      </c>
      <c r="M125" s="83" t="s">
        <v>230</v>
      </c>
      <c r="N125" s="80" t="s">
        <v>632</v>
      </c>
      <c r="O125" s="80" t="s">
        <v>40</v>
      </c>
      <c r="P125" s="80" t="s">
        <v>509</v>
      </c>
      <c r="Q125" s="80" t="s">
        <v>41</v>
      </c>
      <c r="R125" s="80" t="s">
        <v>664</v>
      </c>
      <c r="S125" s="80" t="s">
        <v>238</v>
      </c>
      <c r="T125" s="80" t="s">
        <v>467</v>
      </c>
      <c r="U125" s="80" t="s">
        <v>635</v>
      </c>
      <c r="V125" s="80"/>
      <c r="W125" s="80"/>
      <c r="X125" s="80"/>
      <c r="Y125" s="80"/>
      <c r="Z125" s="80"/>
      <c r="AA125" s="80"/>
      <c r="AB125" s="80"/>
      <c r="AC125" s="80" t="s">
        <v>24</v>
      </c>
      <c r="AD125" s="80" t="s">
        <v>22</v>
      </c>
      <c r="AE125" s="80" t="s">
        <v>25</v>
      </c>
      <c r="AF125" s="80" t="s">
        <v>35</v>
      </c>
      <c r="AG125" s="80" t="s">
        <v>632</v>
      </c>
      <c r="AH125" s="80" t="s">
        <v>40</v>
      </c>
      <c r="AI125" s="80" t="s">
        <v>509</v>
      </c>
      <c r="AJ125" s="80" t="s">
        <v>41</v>
      </c>
      <c r="AK125" s="80" t="s">
        <v>664</v>
      </c>
      <c r="AL125" s="80" t="s">
        <v>238</v>
      </c>
      <c r="AM125" s="80" t="s">
        <v>467</v>
      </c>
      <c r="AN125" s="80" t="s">
        <v>635</v>
      </c>
    </row>
    <row r="126" spans="1:40">
      <c r="A126" t="str">
        <f>IF(副作用項目!$AN58=TRUE,1,"")</f>
        <v/>
      </c>
      <c r="B126" t="str">
        <f>IF(A126=1,SUM(A$3:A126),"")</f>
        <v/>
      </c>
      <c r="C126" s="90" t="str">
        <f>副作用項目!$B58</f>
        <v>ﾃｶﾞﾌｰﾙ･ｷﾞﾒﾗｼﾙ･ｵﾃﾗｼﾙｶﾘｳﾑ(ティーエスワン)</v>
      </c>
      <c r="D126" s="80" t="s">
        <v>690</v>
      </c>
      <c r="E126" s="79" t="s">
        <v>688</v>
      </c>
      <c r="F126" s="80"/>
      <c r="G126" s="80" t="s">
        <v>787</v>
      </c>
      <c r="H126" s="83" t="s">
        <v>17</v>
      </c>
      <c r="I126" s="80" t="s">
        <v>466</v>
      </c>
      <c r="J126" s="80" t="s">
        <v>20</v>
      </c>
      <c r="K126" s="80" t="s">
        <v>22</v>
      </c>
      <c r="L126" s="80" t="s">
        <v>35</v>
      </c>
      <c r="M126" s="80" t="s">
        <v>40</v>
      </c>
      <c r="N126" s="83" t="s">
        <v>509</v>
      </c>
      <c r="O126" s="80" t="s">
        <v>41</v>
      </c>
      <c r="P126" s="83" t="s">
        <v>664</v>
      </c>
      <c r="Q126" s="80" t="s">
        <v>593</v>
      </c>
      <c r="R126" s="83" t="s">
        <v>238</v>
      </c>
      <c r="S126" s="80" t="s">
        <v>218</v>
      </c>
      <c r="T126" s="83" t="s">
        <v>241</v>
      </c>
      <c r="U126" s="80"/>
      <c r="V126" s="80"/>
      <c r="W126" s="80"/>
      <c r="X126" s="80"/>
      <c r="Y126" s="80"/>
      <c r="Z126" s="80"/>
      <c r="AA126" s="80"/>
      <c r="AB126" s="80"/>
      <c r="AC126" s="80" t="s">
        <v>466</v>
      </c>
      <c r="AD126" s="80" t="s">
        <v>20</v>
      </c>
      <c r="AE126" s="80" t="s">
        <v>22</v>
      </c>
      <c r="AF126" s="80" t="s">
        <v>35</v>
      </c>
      <c r="AG126" s="80" t="s">
        <v>40</v>
      </c>
      <c r="AH126" s="80" t="s">
        <v>41</v>
      </c>
      <c r="AI126" s="80" t="s">
        <v>593</v>
      </c>
      <c r="AJ126" s="80" t="s">
        <v>218</v>
      </c>
      <c r="AK126" s="80"/>
      <c r="AL126" s="80"/>
      <c r="AM126" s="80"/>
      <c r="AN126" s="80"/>
    </row>
    <row r="127" spans="1:40">
      <c r="A127" t="str">
        <f>IF(副作用項目!$AN59=TRUE,1,"")</f>
        <v/>
      </c>
      <c r="B127" t="str">
        <f>IF(A127=1,SUM(A$3:A127),"")</f>
        <v/>
      </c>
      <c r="C127" s="90" t="str">
        <f>副作用項目!$B59</f>
        <v>ﾃｶﾞﾌｰﾙ･ｳﾗｼﾙ(ユーエフティ)</v>
      </c>
      <c r="D127" s="79" t="s">
        <v>752</v>
      </c>
      <c r="E127" s="79" t="s">
        <v>753</v>
      </c>
      <c r="F127" s="80"/>
      <c r="G127" s="80" t="s">
        <v>787</v>
      </c>
      <c r="H127" s="83" t="s">
        <v>17</v>
      </c>
      <c r="I127" s="80" t="s">
        <v>466</v>
      </c>
      <c r="J127" s="80" t="s">
        <v>20</v>
      </c>
      <c r="K127" s="80" t="s">
        <v>24</v>
      </c>
      <c r="L127" s="80" t="s">
        <v>22</v>
      </c>
      <c r="M127" s="80" t="s">
        <v>35</v>
      </c>
      <c r="N127" s="80" t="s">
        <v>643</v>
      </c>
      <c r="O127" s="80" t="s">
        <v>40</v>
      </c>
      <c r="P127" s="80" t="s">
        <v>509</v>
      </c>
      <c r="Q127" s="80" t="s">
        <v>41</v>
      </c>
      <c r="R127" s="80" t="s">
        <v>593</v>
      </c>
      <c r="S127" s="83" t="s">
        <v>238</v>
      </c>
      <c r="T127" s="83" t="s">
        <v>26</v>
      </c>
      <c r="U127" s="83" t="s">
        <v>25</v>
      </c>
      <c r="V127" s="83" t="s">
        <v>42</v>
      </c>
      <c r="W127" s="83" t="s">
        <v>664</v>
      </c>
      <c r="X127" s="83" t="s">
        <v>241</v>
      </c>
      <c r="Y127" s="80"/>
      <c r="Z127" s="80"/>
      <c r="AA127" s="80"/>
      <c r="AB127" s="80"/>
      <c r="AC127" s="80" t="s">
        <v>466</v>
      </c>
      <c r="AD127" s="80" t="s">
        <v>20</v>
      </c>
      <c r="AE127" s="80" t="s">
        <v>24</v>
      </c>
      <c r="AF127" s="80" t="s">
        <v>22</v>
      </c>
      <c r="AG127" s="80" t="s">
        <v>35</v>
      </c>
      <c r="AH127" s="80" t="s">
        <v>643</v>
      </c>
      <c r="AI127" s="80" t="s">
        <v>40</v>
      </c>
      <c r="AJ127" s="80" t="s">
        <v>509</v>
      </c>
      <c r="AK127" s="80" t="s">
        <v>41</v>
      </c>
      <c r="AL127" s="80" t="s">
        <v>593</v>
      </c>
      <c r="AM127" s="80"/>
      <c r="AN127" s="80"/>
    </row>
    <row r="128" spans="1:40">
      <c r="A128" t="str">
        <f>IF(副作用項目!$AN60=TRUE,1,"")</f>
        <v/>
      </c>
      <c r="B128" t="str">
        <f>IF(A128=1,SUM(A$3:A128),"")</f>
        <v/>
      </c>
      <c r="C128" s="90" t="str">
        <f>副作用項目!$B60</f>
        <v>カペシタビン(ｾﾞﾛｰﾀﾞ)</v>
      </c>
      <c r="D128" s="79" t="s">
        <v>754</v>
      </c>
      <c r="E128" s="79" t="s">
        <v>755</v>
      </c>
      <c r="F128" s="80"/>
      <c r="G128" s="80" t="s">
        <v>787</v>
      </c>
      <c r="H128" s="83" t="s">
        <v>17</v>
      </c>
      <c r="I128" s="80" t="s">
        <v>466</v>
      </c>
      <c r="J128" s="80" t="s">
        <v>20</v>
      </c>
      <c r="K128" s="83" t="s">
        <v>24</v>
      </c>
      <c r="L128" s="80" t="s">
        <v>22</v>
      </c>
      <c r="M128" s="80" t="s">
        <v>35</v>
      </c>
      <c r="N128" s="83" t="s">
        <v>230</v>
      </c>
      <c r="O128" s="83" t="s">
        <v>42</v>
      </c>
      <c r="P128" s="83" t="s">
        <v>40</v>
      </c>
      <c r="Q128" s="80" t="s">
        <v>509</v>
      </c>
      <c r="R128" s="80" t="s">
        <v>222</v>
      </c>
      <c r="S128" s="83" t="s">
        <v>238</v>
      </c>
      <c r="T128" s="83" t="s">
        <v>467</v>
      </c>
      <c r="U128" s="83" t="s">
        <v>782</v>
      </c>
      <c r="V128" s="80"/>
      <c r="W128" s="80"/>
      <c r="X128" s="80"/>
      <c r="Y128" s="80"/>
      <c r="Z128" s="80"/>
      <c r="AA128" s="80"/>
      <c r="AB128" s="80"/>
      <c r="AC128" s="80" t="s">
        <v>466</v>
      </c>
      <c r="AD128" s="80" t="s">
        <v>20</v>
      </c>
      <c r="AE128" s="80" t="s">
        <v>22</v>
      </c>
      <c r="AF128" s="80" t="s">
        <v>35</v>
      </c>
      <c r="AG128" s="80" t="s">
        <v>509</v>
      </c>
      <c r="AH128" s="80" t="s">
        <v>222</v>
      </c>
      <c r="AI128" s="80"/>
      <c r="AJ128" s="80"/>
      <c r="AK128" s="80"/>
      <c r="AL128" s="80"/>
      <c r="AM128" s="80"/>
      <c r="AN128" s="80"/>
    </row>
    <row r="129" spans="1:40">
      <c r="A129" t="str">
        <f>IF(副作用項目!$AN61=TRUE,1,"")</f>
        <v/>
      </c>
      <c r="B129" t="str">
        <f>IF(A129=1,SUM(A$3:A129),"")</f>
        <v/>
      </c>
      <c r="C129" s="90" t="str">
        <f>副作用項目!$B61</f>
        <v>ヒドロキシカルバミド(ﾊｲﾄﾞﾚｱ)</v>
      </c>
      <c r="D129" s="79" t="s">
        <v>1079</v>
      </c>
      <c r="E129" s="79" t="s">
        <v>1080</v>
      </c>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t="s">
        <v>466</v>
      </c>
      <c r="AD129" s="80" t="s">
        <v>24</v>
      </c>
      <c r="AE129" s="80" t="s">
        <v>35</v>
      </c>
      <c r="AF129" s="80" t="s">
        <v>40</v>
      </c>
      <c r="AG129" s="80" t="s">
        <v>509</v>
      </c>
      <c r="AH129" s="80" t="s">
        <v>41</v>
      </c>
      <c r="AI129" s="80" t="s">
        <v>625</v>
      </c>
      <c r="AJ129" s="80" t="s">
        <v>238</v>
      </c>
      <c r="AK129" s="80" t="s">
        <v>241</v>
      </c>
      <c r="AL129" s="80"/>
      <c r="AM129" s="80"/>
      <c r="AN129" s="80"/>
    </row>
    <row r="130" spans="1:40">
      <c r="A130" t="str">
        <f>IF(副作用項目!$AN62=TRUE,1,"")</f>
        <v/>
      </c>
      <c r="B130" t="str">
        <f>IF(A130=1,SUM(A$3:A130),"")</f>
        <v/>
      </c>
      <c r="C130" s="90" t="str">
        <f>副作用項目!$B62</f>
        <v>≪予備枠104≫</v>
      </c>
      <c r="D130" s="79" t="s">
        <v>949</v>
      </c>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row>
    <row r="131" spans="1:40">
      <c r="A131" t="str">
        <f>IF(副作用項目!$AN63=TRUE,1,"")</f>
        <v/>
      </c>
      <c r="B131" t="str">
        <f>IF(A131=1,SUM(A$3:A131),"")</f>
        <v/>
      </c>
      <c r="C131" s="90" t="str">
        <f>副作用項目!$B63</f>
        <v>≪予備枠105≫</v>
      </c>
      <c r="D131" s="79" t="s">
        <v>950</v>
      </c>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row>
    <row r="132" spans="1:40">
      <c r="A132" t="str">
        <f>IF(副作用項目!$AR57=TRUE,1,"")</f>
        <v/>
      </c>
      <c r="B132" t="str">
        <f>IF(A132=1,SUM(A$3:A132),"")</f>
        <v/>
      </c>
      <c r="C132" s="86" t="str">
        <f>副作用項目!$T57</f>
        <v>メルカプトプリン(ﾛｲｹﾘﾝ)</v>
      </c>
      <c r="D132" s="79" t="s">
        <v>756</v>
      </c>
      <c r="E132" s="79" t="s">
        <v>757</v>
      </c>
      <c r="F132" s="80"/>
      <c r="G132" s="80" t="s">
        <v>714</v>
      </c>
      <c r="H132" s="83" t="s">
        <v>17</v>
      </c>
      <c r="I132" s="80" t="s">
        <v>466</v>
      </c>
      <c r="J132" s="80" t="s">
        <v>24</v>
      </c>
      <c r="K132" s="80" t="s">
        <v>22</v>
      </c>
      <c r="L132" s="80" t="s">
        <v>35</v>
      </c>
      <c r="M132" s="80" t="s">
        <v>643</v>
      </c>
      <c r="N132" s="80" t="s">
        <v>509</v>
      </c>
      <c r="O132" s="80" t="s">
        <v>238</v>
      </c>
      <c r="P132" s="80" t="s">
        <v>241</v>
      </c>
      <c r="Q132" s="80"/>
      <c r="R132" s="80"/>
      <c r="S132" s="80"/>
      <c r="T132" s="80"/>
      <c r="U132" s="80"/>
      <c r="V132" s="80"/>
      <c r="W132" s="80"/>
      <c r="X132" s="80"/>
      <c r="Y132" s="80"/>
      <c r="Z132" s="80"/>
      <c r="AA132" s="80"/>
      <c r="AB132" s="80"/>
      <c r="AC132" s="80" t="s">
        <v>466</v>
      </c>
      <c r="AD132" s="80" t="s">
        <v>24</v>
      </c>
      <c r="AE132" s="80" t="s">
        <v>22</v>
      </c>
      <c r="AF132" s="80" t="s">
        <v>35</v>
      </c>
      <c r="AG132" s="80" t="s">
        <v>643</v>
      </c>
      <c r="AH132" s="80" t="s">
        <v>509</v>
      </c>
      <c r="AI132" s="80" t="s">
        <v>238</v>
      </c>
      <c r="AJ132" s="80" t="s">
        <v>241</v>
      </c>
      <c r="AK132" s="80"/>
      <c r="AL132" s="80"/>
      <c r="AM132" s="80"/>
      <c r="AN132" s="80"/>
    </row>
    <row r="133" spans="1:40">
      <c r="A133" t="str">
        <f>IF(副作用項目!$AR58=TRUE,1,"")</f>
        <v/>
      </c>
      <c r="B133" t="str">
        <f>IF(A133=1,SUM(A$3:A133),"")</f>
        <v/>
      </c>
      <c r="C133" s="86" t="str">
        <f>副作用項目!$T58</f>
        <v>ﾄﾘﾌﾙﾘｼﾞﾝ･ﾁﾋﾟﾗｼﾙ塩酸塩(ロンサーフ)</v>
      </c>
      <c r="D133" s="79" t="s">
        <v>758</v>
      </c>
      <c r="E133" s="79" t="s">
        <v>759</v>
      </c>
      <c r="F133" s="80"/>
      <c r="G133" s="80" t="s">
        <v>696</v>
      </c>
      <c r="H133" s="83" t="s">
        <v>17</v>
      </c>
      <c r="I133" s="80" t="s">
        <v>466</v>
      </c>
      <c r="J133" s="80" t="s">
        <v>20</v>
      </c>
      <c r="K133" s="80" t="s">
        <v>24</v>
      </c>
      <c r="L133" s="80" t="s">
        <v>22</v>
      </c>
      <c r="M133" s="80" t="s">
        <v>663</v>
      </c>
      <c r="N133" s="83" t="s">
        <v>643</v>
      </c>
      <c r="O133" s="83" t="s">
        <v>230</v>
      </c>
      <c r="P133" s="83" t="s">
        <v>40</v>
      </c>
      <c r="Q133" s="80" t="s">
        <v>509</v>
      </c>
      <c r="R133" s="83" t="s">
        <v>41</v>
      </c>
      <c r="S133" s="80" t="s">
        <v>238</v>
      </c>
      <c r="T133" s="80"/>
      <c r="U133" s="80"/>
      <c r="V133" s="80"/>
      <c r="W133" s="80"/>
      <c r="X133" s="80"/>
      <c r="Y133" s="80"/>
      <c r="Z133" s="80"/>
      <c r="AA133" s="80"/>
      <c r="AB133" s="80"/>
      <c r="AC133" s="80" t="s">
        <v>466</v>
      </c>
      <c r="AD133" s="80" t="s">
        <v>20</v>
      </c>
      <c r="AE133" s="80" t="s">
        <v>24</v>
      </c>
      <c r="AF133" s="80" t="s">
        <v>22</v>
      </c>
      <c r="AG133" s="80" t="s">
        <v>663</v>
      </c>
      <c r="AH133" s="80" t="s">
        <v>509</v>
      </c>
      <c r="AI133" s="80" t="s">
        <v>238</v>
      </c>
      <c r="AJ133" s="80"/>
      <c r="AK133" s="80"/>
      <c r="AL133" s="80"/>
      <c r="AM133" s="80"/>
      <c r="AN133" s="80"/>
    </row>
    <row r="134" spans="1:40">
      <c r="A134" t="str">
        <f>IF(副作用項目!$AR59=TRUE,1,"")</f>
        <v/>
      </c>
      <c r="B134" t="str">
        <f>IF(A134=1,SUM(A$3:A134),"")</f>
        <v/>
      </c>
      <c r="C134" s="86" t="str">
        <f>副作用項目!$T59</f>
        <v>フルダラビン(ﾌﾙﾀﾞﾗ)</v>
      </c>
      <c r="D134" s="79" t="s">
        <v>1089</v>
      </c>
      <c r="E134" s="79" t="s">
        <v>1090</v>
      </c>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t="s">
        <v>466</v>
      </c>
      <c r="AD134" s="80" t="s">
        <v>24</v>
      </c>
      <c r="AE134" s="80" t="s">
        <v>22</v>
      </c>
      <c r="AF134" s="80" t="s">
        <v>23</v>
      </c>
      <c r="AG134" s="80" t="s">
        <v>25</v>
      </c>
      <c r="AH134" s="80" t="s">
        <v>35</v>
      </c>
      <c r="AI134" s="80" t="s">
        <v>241</v>
      </c>
      <c r="AJ134" s="80" t="s">
        <v>40</v>
      </c>
      <c r="AK134" s="80" t="s">
        <v>509</v>
      </c>
      <c r="AL134" s="80" t="s">
        <v>41</v>
      </c>
      <c r="AM134" s="80" t="s">
        <v>238</v>
      </c>
      <c r="AN134" s="80" t="s">
        <v>467</v>
      </c>
    </row>
    <row r="135" spans="1:40">
      <c r="A135" t="str">
        <f>IF(副作用項目!$AR60=TRUE,1,"")</f>
        <v/>
      </c>
      <c r="B135" t="str">
        <f>IF(A135=1,SUM(A$3:A135),"")</f>
        <v/>
      </c>
      <c r="C135" s="86" t="str">
        <f>副作用項目!$T60</f>
        <v>フォロデシン(ﾑﾝﾃﾞｼﾝ)</v>
      </c>
      <c r="D135" s="80" t="s">
        <v>1027</v>
      </c>
      <c r="E135" s="80" t="s">
        <v>1028</v>
      </c>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t="s">
        <v>238</v>
      </c>
      <c r="AD135" s="80" t="s">
        <v>643</v>
      </c>
      <c r="AE135" s="80" t="s">
        <v>593</v>
      </c>
      <c r="AF135" s="80" t="s">
        <v>467</v>
      </c>
      <c r="AG135" s="80" t="s">
        <v>790</v>
      </c>
      <c r="AH135" s="80" t="s">
        <v>509</v>
      </c>
      <c r="AI135" s="80" t="s">
        <v>23</v>
      </c>
      <c r="AJ135" s="80" t="s">
        <v>25</v>
      </c>
      <c r="AK135" s="80" t="s">
        <v>24</v>
      </c>
      <c r="AL135" s="80" t="s">
        <v>466</v>
      </c>
      <c r="AM135" s="80" t="s">
        <v>20</v>
      </c>
      <c r="AN135" s="80" t="s">
        <v>35</v>
      </c>
    </row>
    <row r="136" spans="1:40">
      <c r="A136" t="str">
        <f>IF(副作用項目!$AR61=TRUE,1,"")</f>
        <v/>
      </c>
      <c r="B136" t="str">
        <f>IF(A136=1,SUM(A$3:A136),"")</f>
        <v/>
      </c>
      <c r="C136" s="86" t="str">
        <f>副作用項目!$T61</f>
        <v>ドキシフルリジン(ﾌﾙﾂﾛﾝ)</v>
      </c>
      <c r="D136" s="79" t="s">
        <v>1115</v>
      </c>
      <c r="E136" s="79" t="s">
        <v>1116</v>
      </c>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t="s">
        <v>466</v>
      </c>
      <c r="AD136" s="80" t="s">
        <v>24</v>
      </c>
      <c r="AE136" s="80" t="s">
        <v>22</v>
      </c>
      <c r="AF136" s="80" t="s">
        <v>25</v>
      </c>
      <c r="AG136" s="80" t="s">
        <v>35</v>
      </c>
      <c r="AH136" s="80" t="s">
        <v>633</v>
      </c>
      <c r="AI136" s="80" t="s">
        <v>620</v>
      </c>
      <c r="AJ136" s="80" t="s">
        <v>42</v>
      </c>
      <c r="AK136" s="80" t="s">
        <v>40</v>
      </c>
      <c r="AL136" s="80" t="s">
        <v>509</v>
      </c>
      <c r="AM136" s="80" t="s">
        <v>41</v>
      </c>
      <c r="AN136" s="80" t="s">
        <v>238</v>
      </c>
    </row>
    <row r="137" spans="1:40">
      <c r="A137" t="str">
        <f>IF(副作用項目!$AR62=TRUE,1,"")</f>
        <v/>
      </c>
      <c r="B137" t="str">
        <f>IF(A137=1,SUM(A$3:A137),"")</f>
        <v/>
      </c>
      <c r="C137" s="86" t="str">
        <f>副作用項目!$T62</f>
        <v>≪予備枠106≫</v>
      </c>
      <c r="D137" s="79" t="s">
        <v>951</v>
      </c>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row>
    <row r="138" spans="1:40">
      <c r="A138" t="str">
        <f>IF(副作用項目!$AR63=TRUE,1,"")</f>
        <v/>
      </c>
      <c r="B138" t="str">
        <f>IF(A138=1,SUM(A$3:A138),"")</f>
        <v/>
      </c>
      <c r="C138" s="86" t="str">
        <f>副作用項目!$T63</f>
        <v>≪予備枠107≫</v>
      </c>
      <c r="D138" s="79" t="s">
        <v>952</v>
      </c>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row>
    <row r="139" spans="1:40">
      <c r="A139" t="str">
        <f>IF(副作用項目!$AN65=TRUE,1,"")</f>
        <v/>
      </c>
      <c r="B139" t="str">
        <f>IF(A139=1,SUM(A$3:A139),"")</f>
        <v/>
      </c>
      <c r="C139" s="86" t="str">
        <f>副作用項目!$B65</f>
        <v>エトポシド(ﾗｽﾃｯﾄS,ﾍﾞﾌﾟｼﾄﾞ)</v>
      </c>
      <c r="D139" s="80" t="s">
        <v>170</v>
      </c>
      <c r="E139" s="80" t="s">
        <v>1117</v>
      </c>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t="s">
        <v>466</v>
      </c>
      <c r="AD139" s="80" t="s">
        <v>24</v>
      </c>
      <c r="AE139" s="80" t="s">
        <v>22</v>
      </c>
      <c r="AF139" s="80" t="s">
        <v>23</v>
      </c>
      <c r="AG139" s="80" t="s">
        <v>25</v>
      </c>
      <c r="AH139" s="80" t="s">
        <v>35</v>
      </c>
      <c r="AI139" s="80" t="s">
        <v>40</v>
      </c>
      <c r="AJ139" s="80" t="s">
        <v>509</v>
      </c>
      <c r="AK139" s="80" t="s">
        <v>41</v>
      </c>
      <c r="AL139" s="80" t="s">
        <v>593</v>
      </c>
      <c r="AM139" s="80" t="s">
        <v>238</v>
      </c>
      <c r="AN139" s="80" t="s">
        <v>38</v>
      </c>
    </row>
    <row r="140" spans="1:40">
      <c r="A140" t="str">
        <f>IF(副作用項目!$AN66=TRUE,1,"")</f>
        <v/>
      </c>
      <c r="B140" t="str">
        <f>IF(A140=1,SUM(A$3:A140),"")</f>
        <v/>
      </c>
      <c r="C140" s="86" t="str">
        <f>副作用項目!$B66</f>
        <v>≪予備枠108≫</v>
      </c>
      <c r="D140" s="79" t="s">
        <v>953</v>
      </c>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c r="AM140" s="80"/>
      <c r="AN140" s="80"/>
    </row>
    <row r="141" spans="1:40">
      <c r="A141" t="str">
        <f>IF(副作用項目!$AR65=TRUE,1,"")</f>
        <v/>
      </c>
      <c r="B141" t="str">
        <f>IF(A141=1,SUM(A$3:A141),"")</f>
        <v/>
      </c>
      <c r="C141" s="86" t="str">
        <f>副作用項目!$T65</f>
        <v>≪予備枠109≫</v>
      </c>
      <c r="D141" s="79" t="s">
        <v>954</v>
      </c>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row>
    <row r="142" spans="1:40">
      <c r="A142" t="str">
        <f>IF(副作用項目!$AR66=TRUE,1,"")</f>
        <v/>
      </c>
      <c r="B142" t="str">
        <f>IF(A142=1,SUM(A$3:A142),"")</f>
        <v/>
      </c>
      <c r="C142" s="86" t="str">
        <f>副作用項目!$T66</f>
        <v>≪予備枠110≫</v>
      </c>
      <c r="D142" s="79" t="s">
        <v>955</v>
      </c>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80"/>
      <c r="AN142" s="80"/>
    </row>
    <row r="143" spans="1:40">
      <c r="A143" t="str">
        <f>IF(副作用項目!$AN68=TRUE,1,"")</f>
        <v/>
      </c>
      <c r="B143" t="str">
        <f>IF(A143=1,SUM(A$3:A143),"")</f>
        <v/>
      </c>
      <c r="C143" s="86" t="str">
        <f>副作用項目!$B68</f>
        <v>ゲフェチニブ(ｲﾚｯｻ)</v>
      </c>
      <c r="D143" s="80" t="s">
        <v>1047</v>
      </c>
      <c r="E143" s="80" t="s">
        <v>1048</v>
      </c>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t="s">
        <v>466</v>
      </c>
      <c r="AD143" s="80" t="s">
        <v>20</v>
      </c>
      <c r="AE143" s="80" t="s">
        <v>24</v>
      </c>
      <c r="AF143" s="80" t="s">
        <v>22</v>
      </c>
      <c r="AG143" s="80" t="s">
        <v>35</v>
      </c>
      <c r="AH143" s="80" t="s">
        <v>643</v>
      </c>
      <c r="AI143" s="80" t="s">
        <v>633</v>
      </c>
      <c r="AJ143" s="80" t="s">
        <v>40</v>
      </c>
      <c r="AK143" s="80" t="s">
        <v>41</v>
      </c>
      <c r="AL143" s="80" t="s">
        <v>593</v>
      </c>
      <c r="AM143" s="80" t="s">
        <v>44</v>
      </c>
      <c r="AN143" s="80"/>
    </row>
    <row r="144" spans="1:40">
      <c r="A144" t="str">
        <f>IF(副作用項目!$AN69=TRUE,1,"")</f>
        <v/>
      </c>
      <c r="B144" t="str">
        <f>IF(A144=1,SUM(A$3:A144),"")</f>
        <v/>
      </c>
      <c r="C144" s="86" t="str">
        <f>副作用項目!$B69</f>
        <v>エルロチニブ(ﾀﾙｾﾊﾞ)</v>
      </c>
      <c r="D144" s="79" t="s">
        <v>760</v>
      </c>
      <c r="E144" s="79" t="s">
        <v>761</v>
      </c>
      <c r="F144" s="80"/>
      <c r="G144" s="80" t="s">
        <v>787</v>
      </c>
      <c r="H144" s="83" t="s">
        <v>17</v>
      </c>
      <c r="I144" s="80" t="s">
        <v>466</v>
      </c>
      <c r="J144" s="80" t="s">
        <v>20</v>
      </c>
      <c r="K144" s="80" t="s">
        <v>24</v>
      </c>
      <c r="L144" s="80" t="s">
        <v>22</v>
      </c>
      <c r="M144" s="83" t="s">
        <v>25</v>
      </c>
      <c r="N144" s="80" t="s">
        <v>35</v>
      </c>
      <c r="O144" s="83" t="s">
        <v>643</v>
      </c>
      <c r="P144" s="80" t="s">
        <v>40</v>
      </c>
      <c r="Q144" s="80" t="s">
        <v>41</v>
      </c>
      <c r="R144" s="80" t="s">
        <v>593</v>
      </c>
      <c r="S144" s="83" t="s">
        <v>43</v>
      </c>
      <c r="T144" s="80" t="s">
        <v>44</v>
      </c>
      <c r="U144" s="83" t="s">
        <v>218</v>
      </c>
      <c r="V144" s="80"/>
      <c r="W144" s="80"/>
      <c r="X144" s="80"/>
      <c r="Y144" s="80"/>
      <c r="Z144" s="80"/>
      <c r="AA144" s="80"/>
      <c r="AB144" s="80"/>
      <c r="AC144" s="80" t="s">
        <v>466</v>
      </c>
      <c r="AD144" s="80" t="s">
        <v>20</v>
      </c>
      <c r="AE144" s="80" t="s">
        <v>24</v>
      </c>
      <c r="AF144" s="80" t="s">
        <v>22</v>
      </c>
      <c r="AG144" s="80" t="s">
        <v>35</v>
      </c>
      <c r="AH144" s="80" t="s">
        <v>40</v>
      </c>
      <c r="AI144" s="80" t="s">
        <v>41</v>
      </c>
      <c r="AJ144" s="80" t="s">
        <v>593</v>
      </c>
      <c r="AK144" s="80" t="s">
        <v>44</v>
      </c>
      <c r="AL144" s="80"/>
      <c r="AM144" s="80"/>
      <c r="AN144" s="80"/>
    </row>
    <row r="145" spans="1:40">
      <c r="A145" t="str">
        <f>IF(副作用項目!$AN70=TRUE,1,"")</f>
        <v/>
      </c>
      <c r="B145" t="str">
        <f>IF(A145=1,SUM(A$3:A145),"")</f>
        <v/>
      </c>
      <c r="C145" s="86" t="str">
        <f>副作用項目!$B70</f>
        <v>アファチニブ(ｼﾞｵﾄﾘﾌ)</v>
      </c>
      <c r="D145" s="80" t="s">
        <v>1039</v>
      </c>
      <c r="E145" s="80" t="s">
        <v>1040</v>
      </c>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t="s">
        <v>593</v>
      </c>
      <c r="AD145" s="80" t="s">
        <v>44</v>
      </c>
      <c r="AE145" s="80" t="s">
        <v>22</v>
      </c>
      <c r="AF145" s="80" t="s">
        <v>466</v>
      </c>
      <c r="AG145" s="80" t="s">
        <v>643</v>
      </c>
      <c r="AH145" s="80" t="s">
        <v>24</v>
      </c>
      <c r="AI145" s="80" t="s">
        <v>41</v>
      </c>
      <c r="AJ145" s="80" t="s">
        <v>218</v>
      </c>
      <c r="AK145" s="80" t="s">
        <v>20</v>
      </c>
      <c r="AL145" s="80" t="s">
        <v>25</v>
      </c>
      <c r="AM145" s="80" t="s">
        <v>35</v>
      </c>
      <c r="AN145" s="80" t="s">
        <v>40</v>
      </c>
    </row>
    <row r="146" spans="1:40">
      <c r="A146" t="str">
        <f>IF(副作用項目!$AN71=TRUE,1,"")</f>
        <v/>
      </c>
      <c r="B146" t="str">
        <f>IF(A146=1,SUM(A$3:A146),"")</f>
        <v/>
      </c>
      <c r="C146" s="86" t="str">
        <f>副作用項目!$B71</f>
        <v>オシメルチニブ(ﾀｸﾞﾘｯｿ)</v>
      </c>
      <c r="D146" s="80" t="s">
        <v>1049</v>
      </c>
      <c r="E146" s="80" t="s">
        <v>1050</v>
      </c>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t="s">
        <v>20</v>
      </c>
      <c r="AD146" s="80" t="s">
        <v>24</v>
      </c>
      <c r="AE146" s="80" t="s">
        <v>22</v>
      </c>
      <c r="AF146" s="80" t="s">
        <v>25</v>
      </c>
      <c r="AG146" s="80" t="s">
        <v>35</v>
      </c>
      <c r="AH146" s="80" t="s">
        <v>643</v>
      </c>
      <c r="AI146" s="80" t="s">
        <v>620</v>
      </c>
      <c r="AJ146" s="80" t="s">
        <v>42</v>
      </c>
      <c r="AK146" s="80" t="s">
        <v>509</v>
      </c>
      <c r="AL146" s="80" t="s">
        <v>41</v>
      </c>
      <c r="AM146" s="80" t="s">
        <v>593</v>
      </c>
      <c r="AN146" s="80" t="s">
        <v>44</v>
      </c>
    </row>
    <row r="147" spans="1:40">
      <c r="A147" t="str">
        <f>IF(副作用項目!$AN72=TRUE,1,"")</f>
        <v/>
      </c>
      <c r="B147" t="str">
        <f>IF(A147=1,SUM(A$3:A147),"")</f>
        <v/>
      </c>
      <c r="C147" s="86" t="str">
        <f>副作用項目!$B72</f>
        <v>≪予備枠111≫</v>
      </c>
      <c r="D147" s="80" t="s">
        <v>961</v>
      </c>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row>
    <row r="148" spans="1:40">
      <c r="A148" t="str">
        <f>IF(副作用項目!$AN73=TRUE,1,"")</f>
        <v/>
      </c>
      <c r="B148" t="str">
        <f>IF(A148=1,SUM(A$3:A148),"")</f>
        <v/>
      </c>
      <c r="C148" s="86" t="str">
        <f>副作用項目!$B73</f>
        <v>≪予備枠112≫</v>
      </c>
      <c r="D148" s="80" t="s">
        <v>962</v>
      </c>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c r="AM148" s="80"/>
      <c r="AN148" s="80"/>
    </row>
    <row r="149" spans="1:40">
      <c r="A149" t="str">
        <f>IF(副作用項目!$AR68=TRUE,1,"")</f>
        <v/>
      </c>
      <c r="B149" t="str">
        <f>IF(A149=1,SUM(A$3:A149),"")</f>
        <v/>
      </c>
      <c r="C149" s="86" t="str">
        <f>副作用項目!$T68</f>
        <v>ラパチニブ(ﾀｲｹﾙﾌﾞ)</v>
      </c>
      <c r="D149" s="80" t="s">
        <v>1071</v>
      </c>
      <c r="E149" s="80" t="s">
        <v>1072</v>
      </c>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t="s">
        <v>466</v>
      </c>
      <c r="AD149" s="80" t="s">
        <v>20</v>
      </c>
      <c r="AE149" s="80" t="s">
        <v>24</v>
      </c>
      <c r="AF149" s="80" t="s">
        <v>22</v>
      </c>
      <c r="AG149" s="80" t="s">
        <v>25</v>
      </c>
      <c r="AH149" s="80" t="s">
        <v>35</v>
      </c>
      <c r="AI149" s="80" t="s">
        <v>620</v>
      </c>
      <c r="AJ149" s="80" t="s">
        <v>42</v>
      </c>
      <c r="AK149" s="80" t="s">
        <v>40</v>
      </c>
      <c r="AL149" s="80" t="s">
        <v>41</v>
      </c>
      <c r="AM149" s="80" t="s">
        <v>593</v>
      </c>
      <c r="AN149" s="80" t="s">
        <v>44</v>
      </c>
    </row>
    <row r="150" spans="1:40">
      <c r="A150" t="str">
        <f>IF(副作用項目!$AR69=TRUE,1,"")</f>
        <v/>
      </c>
      <c r="B150" t="str">
        <f>IF(A150=1,SUM(A$3:A150),"")</f>
        <v/>
      </c>
      <c r="C150" s="86" t="str">
        <f>副作用項目!$T69</f>
        <v>ダコミチニブ(ﾋﾞｼﾞﾝﾌﾟﾛ)</v>
      </c>
      <c r="D150" s="80" t="s">
        <v>1051</v>
      </c>
      <c r="E150" s="80" t="s">
        <v>1052</v>
      </c>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t="s">
        <v>17</v>
      </c>
      <c r="AD150" s="80" t="s">
        <v>20</v>
      </c>
      <c r="AE150" s="80" t="s">
        <v>24</v>
      </c>
      <c r="AF150" s="80" t="s">
        <v>22</v>
      </c>
      <c r="AG150" s="80" t="s">
        <v>35</v>
      </c>
      <c r="AH150" s="80" t="s">
        <v>643</v>
      </c>
      <c r="AI150" s="80" t="s">
        <v>40</v>
      </c>
      <c r="AJ150" s="80" t="s">
        <v>41</v>
      </c>
      <c r="AK150" s="80" t="s">
        <v>44</v>
      </c>
      <c r="AL150" s="80" t="s">
        <v>502</v>
      </c>
      <c r="AM150" s="80" t="s">
        <v>218</v>
      </c>
      <c r="AN150" s="80"/>
    </row>
    <row r="151" spans="1:40">
      <c r="A151" t="str">
        <f>IF(副作用項目!$AR70=TRUE,1,"")</f>
        <v/>
      </c>
      <c r="B151" t="str">
        <f>IF(A151=1,SUM(A$3:A151),"")</f>
        <v/>
      </c>
      <c r="C151" s="86" t="str">
        <f>副作用項目!$T70</f>
        <v>≪予備枠113≫</v>
      </c>
      <c r="D151" s="80" t="s">
        <v>963</v>
      </c>
      <c r="E151" s="80"/>
      <c r="F151" s="80"/>
      <c r="G151" s="80"/>
      <c r="H151" s="80"/>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c r="AG151" s="80"/>
      <c r="AH151" s="80"/>
      <c r="AI151" s="80"/>
      <c r="AJ151" s="80"/>
      <c r="AK151" s="80"/>
      <c r="AL151" s="80"/>
      <c r="AM151" s="80"/>
      <c r="AN151" s="80"/>
    </row>
    <row r="152" spans="1:40">
      <c r="A152" t="str">
        <f>IF(副作用項目!$AR71=TRUE,1,"")</f>
        <v/>
      </c>
      <c r="B152" t="str">
        <f>IF(A152=1,SUM(A$3:A152),"")</f>
        <v/>
      </c>
      <c r="C152" s="86" t="str">
        <f>副作用項目!$T71</f>
        <v>≪予備枠114≫</v>
      </c>
      <c r="D152" s="80" t="s">
        <v>964</v>
      </c>
      <c r="E152" s="80"/>
      <c r="F152" s="80"/>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80"/>
      <c r="AK152" s="80"/>
      <c r="AL152" s="80"/>
      <c r="AM152" s="80"/>
      <c r="AN152" s="80"/>
    </row>
    <row r="153" spans="1:40">
      <c r="A153" t="str">
        <f>IF(副作用項目!$AR72=TRUE,1,"")</f>
        <v/>
      </c>
      <c r="B153" t="str">
        <f>IF(A153=1,SUM(A$3:A153),"")</f>
        <v/>
      </c>
      <c r="C153" s="86" t="str">
        <f>副作用項目!$T72</f>
        <v>≪予備枠115≫</v>
      </c>
      <c r="D153" s="80" t="s">
        <v>965</v>
      </c>
      <c r="E153" s="80"/>
      <c r="F153" s="80"/>
      <c r="G153" s="80"/>
      <c r="H153" s="80"/>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0"/>
      <c r="AJ153" s="80"/>
      <c r="AK153" s="80"/>
      <c r="AL153" s="80"/>
      <c r="AM153" s="80"/>
      <c r="AN153" s="80"/>
    </row>
    <row r="154" spans="1:40">
      <c r="A154" t="str">
        <f>IF(副作用項目!$AR73=TRUE,1,"")</f>
        <v/>
      </c>
      <c r="B154" t="str">
        <f>IF(A154=1,SUM(A$3:A154),"")</f>
        <v/>
      </c>
      <c r="C154" s="86" t="str">
        <f>副作用項目!$T73</f>
        <v>≪予備枠116≫</v>
      </c>
      <c r="D154" s="80" t="s">
        <v>966</v>
      </c>
      <c r="E154" s="80"/>
      <c r="F154" s="80"/>
      <c r="G154" s="80"/>
      <c r="H154" s="80"/>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80"/>
      <c r="AK154" s="80"/>
      <c r="AL154" s="80"/>
      <c r="AM154" s="80"/>
      <c r="AN154" s="80"/>
    </row>
    <row r="155" spans="1:40">
      <c r="A155" t="str">
        <f>IF(副作用項目!$AN75=TRUE,1,"")</f>
        <v/>
      </c>
      <c r="B155" t="str">
        <f>IF(A155=1,SUM(A$3:A155),"")</f>
        <v/>
      </c>
      <c r="C155" s="86" t="str">
        <f>副作用項目!$B75</f>
        <v>アレクチニブ(ｱﾚｾﾝｻ)</v>
      </c>
      <c r="D155" s="80" t="s">
        <v>1035</v>
      </c>
      <c r="E155" s="80" t="s">
        <v>1036</v>
      </c>
      <c r="F155" s="80"/>
      <c r="G155" s="80"/>
      <c r="H155" s="80"/>
      <c r="I155" s="80"/>
      <c r="J155" s="80"/>
      <c r="K155" s="80"/>
      <c r="L155" s="80"/>
      <c r="M155" s="80"/>
      <c r="N155" s="80"/>
      <c r="O155" s="80"/>
      <c r="P155" s="80"/>
      <c r="Q155" s="80"/>
      <c r="R155" s="80"/>
      <c r="S155" s="80"/>
      <c r="T155" s="80"/>
      <c r="U155" s="80"/>
      <c r="V155" s="80"/>
      <c r="W155" s="80"/>
      <c r="X155" s="80"/>
      <c r="Y155" s="80"/>
      <c r="Z155" s="80"/>
      <c r="AA155" s="80"/>
      <c r="AB155" s="80"/>
      <c r="AC155" s="80" t="s">
        <v>21</v>
      </c>
      <c r="AD155" s="80" t="s">
        <v>593</v>
      </c>
      <c r="AE155" s="80" t="s">
        <v>23</v>
      </c>
      <c r="AF155" s="80" t="s">
        <v>35</v>
      </c>
      <c r="AG155" s="80" t="s">
        <v>41</v>
      </c>
      <c r="AH155" s="80" t="s">
        <v>643</v>
      </c>
      <c r="AI155" s="80" t="s">
        <v>467</v>
      </c>
      <c r="AJ155" s="80" t="s">
        <v>466</v>
      </c>
      <c r="AK155" s="80" t="s">
        <v>25</v>
      </c>
      <c r="AL155" s="81" t="s">
        <v>615</v>
      </c>
      <c r="AM155" s="81" t="s">
        <v>20</v>
      </c>
      <c r="AN155" s="81" t="s">
        <v>24</v>
      </c>
    </row>
    <row r="156" spans="1:40">
      <c r="A156" t="str">
        <f>IF(副作用項目!$AN76=TRUE,1,"")</f>
        <v/>
      </c>
      <c r="B156" t="str">
        <f>IF(A156=1,SUM(A$3:A156),"")</f>
        <v/>
      </c>
      <c r="C156" s="86" t="str">
        <f>副作用項目!$B76</f>
        <v>クリゾチニブ(ｻﾞｰｺﾘ)</v>
      </c>
      <c r="D156" s="80" t="s">
        <v>1057</v>
      </c>
      <c r="E156" s="80" t="s">
        <v>1058</v>
      </c>
      <c r="F156" s="80"/>
      <c r="G156" s="80"/>
      <c r="H156" s="80"/>
      <c r="I156" s="80"/>
      <c r="J156" s="80"/>
      <c r="K156" s="80"/>
      <c r="L156" s="80"/>
      <c r="M156" s="80"/>
      <c r="N156" s="80"/>
      <c r="O156" s="80"/>
      <c r="P156" s="80"/>
      <c r="Q156" s="80"/>
      <c r="R156" s="80"/>
      <c r="S156" s="80"/>
      <c r="T156" s="80"/>
      <c r="U156" s="80"/>
      <c r="V156" s="80"/>
      <c r="W156" s="80"/>
      <c r="X156" s="80"/>
      <c r="Y156" s="80"/>
      <c r="Z156" s="80"/>
      <c r="AA156" s="80"/>
      <c r="AB156" s="80"/>
      <c r="AC156" s="80" t="s">
        <v>466</v>
      </c>
      <c r="AD156" s="80" t="s">
        <v>24</v>
      </c>
      <c r="AE156" s="80" t="s">
        <v>22</v>
      </c>
      <c r="AF156" s="80" t="s">
        <v>23</v>
      </c>
      <c r="AG156" s="80" t="s">
        <v>26</v>
      </c>
      <c r="AH156" s="80" t="s">
        <v>25</v>
      </c>
      <c r="AI156" s="80" t="s">
        <v>35</v>
      </c>
      <c r="AJ156" s="80" t="s">
        <v>620</v>
      </c>
      <c r="AK156" s="80" t="s">
        <v>40</v>
      </c>
      <c r="AL156" s="80" t="s">
        <v>509</v>
      </c>
      <c r="AM156" s="80" t="s">
        <v>41</v>
      </c>
      <c r="AN156" s="80" t="s">
        <v>218</v>
      </c>
    </row>
    <row r="157" spans="1:40">
      <c r="A157" t="str">
        <f>IF(副作用項目!$AN77=TRUE,1,"")</f>
        <v/>
      </c>
      <c r="B157" t="str">
        <f>IF(A157=1,SUM(A$3:A157),"")</f>
        <v/>
      </c>
      <c r="C157" s="86" t="str">
        <f>副作用項目!$B77</f>
        <v>ロルラチニブ(ﾛｰﾌﾞﾚﾅ)</v>
      </c>
      <c r="D157" s="80" t="s">
        <v>1025</v>
      </c>
      <c r="E157" s="80" t="s">
        <v>1026</v>
      </c>
      <c r="F157" s="80"/>
      <c r="G157" s="80"/>
      <c r="H157" s="80"/>
      <c r="I157" s="80"/>
      <c r="J157" s="80"/>
      <c r="K157" s="80"/>
      <c r="L157" s="80"/>
      <c r="M157" s="80"/>
      <c r="N157" s="80"/>
      <c r="O157" s="80"/>
      <c r="P157" s="80"/>
      <c r="Q157" s="80"/>
      <c r="R157" s="80"/>
      <c r="S157" s="80"/>
      <c r="T157" s="80"/>
      <c r="U157" s="80"/>
      <c r="V157" s="80"/>
      <c r="W157" s="80"/>
      <c r="X157" s="80"/>
      <c r="Y157" s="80"/>
      <c r="Z157" s="80"/>
      <c r="AA157" s="80"/>
      <c r="AB157" s="80"/>
      <c r="AC157" s="80" t="s">
        <v>788</v>
      </c>
      <c r="AD157" s="80" t="s">
        <v>792</v>
      </c>
      <c r="AE157" s="80" t="s">
        <v>26</v>
      </c>
      <c r="AF157" s="80" t="s">
        <v>25</v>
      </c>
      <c r="AG157" s="80" t="s">
        <v>40</v>
      </c>
      <c r="AH157" s="80" t="s">
        <v>633</v>
      </c>
      <c r="AI157" s="80" t="s">
        <v>643</v>
      </c>
      <c r="AJ157" s="80" t="s">
        <v>22</v>
      </c>
      <c r="AK157" s="80" t="s">
        <v>24</v>
      </c>
      <c r="AL157" s="80" t="s">
        <v>41</v>
      </c>
      <c r="AM157" s="80" t="s">
        <v>42</v>
      </c>
      <c r="AN157" s="80" t="s">
        <v>35</v>
      </c>
    </row>
    <row r="158" spans="1:40">
      <c r="A158" t="str">
        <f>IF(副作用項目!$AN78=TRUE,1,"")</f>
        <v/>
      </c>
      <c r="B158" t="str">
        <f>IF(A158=1,SUM(A$3:A158),"")</f>
        <v/>
      </c>
      <c r="C158" s="86" t="str">
        <f>副作用項目!$B78</f>
        <v>ブリグチニブ(ｱﾙﾝﾌﾞﾘｸﾞ)</v>
      </c>
      <c r="D158" s="80" t="s">
        <v>1055</v>
      </c>
      <c r="E158" s="80" t="s">
        <v>1056</v>
      </c>
      <c r="F158" s="80"/>
      <c r="G158" s="80"/>
      <c r="H158" s="80"/>
      <c r="I158" s="80"/>
      <c r="J158" s="80"/>
      <c r="K158" s="80"/>
      <c r="L158" s="80"/>
      <c r="M158" s="80"/>
      <c r="N158" s="80"/>
      <c r="O158" s="80"/>
      <c r="P158" s="80"/>
      <c r="Q158" s="80"/>
      <c r="R158" s="80"/>
      <c r="S158" s="80"/>
      <c r="T158" s="80"/>
      <c r="U158" s="80"/>
      <c r="V158" s="80"/>
      <c r="W158" s="80"/>
      <c r="X158" s="80"/>
      <c r="Y158" s="80"/>
      <c r="Z158" s="80"/>
      <c r="AA158" s="80"/>
      <c r="AB158" s="80"/>
      <c r="AC158" s="80" t="s">
        <v>466</v>
      </c>
      <c r="AD158" s="80" t="s">
        <v>20</v>
      </c>
      <c r="AE158" s="80" t="s">
        <v>24</v>
      </c>
      <c r="AF158" s="80" t="s">
        <v>22</v>
      </c>
      <c r="AG158" s="80" t="s">
        <v>35</v>
      </c>
      <c r="AH158" s="80" t="s">
        <v>643</v>
      </c>
      <c r="AI158" s="81" t="s">
        <v>615</v>
      </c>
      <c r="AJ158" s="80" t="s">
        <v>633</v>
      </c>
      <c r="AK158" s="80" t="s">
        <v>40</v>
      </c>
      <c r="AL158" s="80" t="s">
        <v>41</v>
      </c>
      <c r="AM158" s="80" t="s">
        <v>593</v>
      </c>
      <c r="AN158" s="80" t="s">
        <v>37</v>
      </c>
    </row>
    <row r="159" spans="1:40">
      <c r="A159" t="str">
        <f>IF(副作用項目!$AN79=TRUE,1,"")</f>
        <v/>
      </c>
      <c r="B159" t="str">
        <f>IF(A159=1,SUM(A$3:A159),"")</f>
        <v/>
      </c>
      <c r="C159" s="86" t="str">
        <f>副作用項目!$B79</f>
        <v>セリチニブ(ｼﾞｶﾃﾞｨｱ)</v>
      </c>
      <c r="D159" s="80" t="s">
        <v>1053</v>
      </c>
      <c r="E159" s="80" t="s">
        <v>1054</v>
      </c>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t="s">
        <v>466</v>
      </c>
      <c r="AD159" s="80" t="s">
        <v>24</v>
      </c>
      <c r="AE159" s="80" t="s">
        <v>22</v>
      </c>
      <c r="AF159" s="80" t="s">
        <v>35</v>
      </c>
      <c r="AG159" s="80" t="s">
        <v>643</v>
      </c>
      <c r="AH159" s="80" t="s">
        <v>633</v>
      </c>
      <c r="AI159" s="80" t="s">
        <v>39</v>
      </c>
      <c r="AJ159" s="80" t="s">
        <v>620</v>
      </c>
      <c r="AK159" s="80" t="s">
        <v>42</v>
      </c>
      <c r="AL159" s="80" t="s">
        <v>40</v>
      </c>
      <c r="AM159" s="80" t="s">
        <v>41</v>
      </c>
      <c r="AN159" s="80" t="s">
        <v>593</v>
      </c>
    </row>
    <row r="160" spans="1:40">
      <c r="A160" t="str">
        <f>IF(副作用項目!$AN80=TRUE,1,"")</f>
        <v/>
      </c>
      <c r="B160" t="str">
        <f>IF(A160=1,SUM(A$3:A160),"")</f>
        <v/>
      </c>
      <c r="C160" s="86" t="str">
        <f>副作用項目!$B80</f>
        <v>エヌトレクチニブ(ﾛｽﾞﾘｰﾄﾚｸ)</v>
      </c>
      <c r="D160" s="80" t="s">
        <v>1061</v>
      </c>
      <c r="E160" s="80" t="s">
        <v>1062</v>
      </c>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t="s">
        <v>466</v>
      </c>
      <c r="AD160" s="80" t="s">
        <v>24</v>
      </c>
      <c r="AE160" s="80" t="s">
        <v>22</v>
      </c>
      <c r="AF160" s="80" t="s">
        <v>23</v>
      </c>
      <c r="AG160" s="80" t="s">
        <v>25</v>
      </c>
      <c r="AH160" s="80" t="s">
        <v>35</v>
      </c>
      <c r="AI160" s="80" t="s">
        <v>620</v>
      </c>
      <c r="AJ160" s="80" t="s">
        <v>42</v>
      </c>
      <c r="AK160" s="80" t="s">
        <v>40</v>
      </c>
      <c r="AL160" s="80" t="s">
        <v>41</v>
      </c>
      <c r="AM160" s="80" t="s">
        <v>635</v>
      </c>
      <c r="AN160" s="80" t="s">
        <v>788</v>
      </c>
    </row>
    <row r="161" spans="1:40">
      <c r="A161" t="str">
        <f>IF(副作用項目!$AN81=TRUE,1,"")</f>
        <v/>
      </c>
      <c r="B161" t="str">
        <f>IF(A161=1,SUM(A$3:A161),"")</f>
        <v/>
      </c>
      <c r="C161" s="86" t="str">
        <f>副作用項目!$B81</f>
        <v>≪予備枠117≫</v>
      </c>
      <c r="D161" s="80" t="s">
        <v>967</v>
      </c>
      <c r="E161" s="80"/>
      <c r="F161" s="80"/>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c r="AJ161" s="80"/>
      <c r="AK161" s="80"/>
      <c r="AL161" s="80"/>
      <c r="AM161" s="80"/>
      <c r="AN161" s="80"/>
    </row>
    <row r="162" spans="1:40">
      <c r="A162" t="str">
        <f>IF(副作用項目!$AN82=TRUE,1,"")</f>
        <v/>
      </c>
      <c r="B162" t="str">
        <f>IF(A162=1,SUM(A$3:A162),"")</f>
        <v/>
      </c>
      <c r="C162" s="86" t="str">
        <f>副作用項目!$B82</f>
        <v>≪予備枠118≫</v>
      </c>
      <c r="D162" s="80" t="s">
        <v>968</v>
      </c>
      <c r="E162" s="80"/>
      <c r="F162" s="80"/>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c r="AM162" s="80"/>
      <c r="AN162" s="80"/>
    </row>
    <row r="163" spans="1:40">
      <c r="A163" t="str">
        <f>IF(副作用項目!$AN83=TRUE,1,"")</f>
        <v/>
      </c>
      <c r="B163" t="str">
        <f>IF(A163=1,SUM(A$3:A163),"")</f>
        <v/>
      </c>
      <c r="C163" s="86" t="str">
        <f>副作用項目!$B83</f>
        <v>≪予備枠119≫</v>
      </c>
      <c r="D163" s="80" t="s">
        <v>969</v>
      </c>
      <c r="E163" s="80"/>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row>
    <row r="164" spans="1:40">
      <c r="A164" t="str">
        <f>IF(副作用項目!$AN84=TRUE,1,"")</f>
        <v/>
      </c>
      <c r="B164" t="str">
        <f>IF(A164=1,SUM(A$3:A164),"")</f>
        <v/>
      </c>
      <c r="C164" s="86" t="str">
        <f>副作用項目!$B84</f>
        <v>≪予備枠120≫</v>
      </c>
      <c r="D164" s="80" t="s">
        <v>970</v>
      </c>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row>
    <row r="165" spans="1:40">
      <c r="A165" t="str">
        <f>IF(副作用項目!$AR75=TRUE,1,"")</f>
        <v/>
      </c>
      <c r="B165" t="str">
        <f>IF(A165=1,SUM(A$3:A165),"")</f>
        <v/>
      </c>
      <c r="C165" s="86" t="str">
        <f>副作用項目!$T75</f>
        <v>ダブラフェニブ(ﾀﾌｨﾝﾗｰ)</v>
      </c>
      <c r="D165" s="79" t="s">
        <v>768</v>
      </c>
      <c r="E165" s="79" t="s">
        <v>769</v>
      </c>
      <c r="F165" s="80"/>
      <c r="G165" s="80" t="s">
        <v>787</v>
      </c>
      <c r="H165" s="80" t="s">
        <v>24</v>
      </c>
      <c r="I165" s="80" t="s">
        <v>25</v>
      </c>
      <c r="J165" s="80" t="s">
        <v>35</v>
      </c>
      <c r="K165" s="80" t="s">
        <v>643</v>
      </c>
      <c r="L165" s="83" t="s">
        <v>505</v>
      </c>
      <c r="M165" s="83" t="s">
        <v>620</v>
      </c>
      <c r="N165" s="83" t="s">
        <v>42</v>
      </c>
      <c r="O165" s="83" t="s">
        <v>40</v>
      </c>
      <c r="P165" s="83" t="s">
        <v>41</v>
      </c>
      <c r="Q165" s="80" t="s">
        <v>593</v>
      </c>
      <c r="R165" s="83" t="s">
        <v>635</v>
      </c>
      <c r="S165" s="83" t="s">
        <v>218</v>
      </c>
      <c r="T165" s="80" t="s">
        <v>467</v>
      </c>
      <c r="U165" s="80"/>
      <c r="V165" s="80"/>
      <c r="W165" s="80"/>
      <c r="X165" s="80"/>
      <c r="Y165" s="80"/>
      <c r="Z165" s="80"/>
      <c r="AA165" s="80"/>
      <c r="AB165" s="80"/>
      <c r="AC165" s="80" t="s">
        <v>24</v>
      </c>
      <c r="AD165" s="80" t="s">
        <v>25</v>
      </c>
      <c r="AE165" s="80" t="s">
        <v>35</v>
      </c>
      <c r="AF165" s="80" t="s">
        <v>643</v>
      </c>
      <c r="AG165" s="80" t="s">
        <v>593</v>
      </c>
      <c r="AH165" s="80" t="s">
        <v>467</v>
      </c>
      <c r="AI165" s="80"/>
      <c r="AJ165" s="80"/>
      <c r="AK165" s="80"/>
      <c r="AL165" s="80"/>
      <c r="AM165" s="80"/>
      <c r="AN165" s="80"/>
    </row>
    <row r="166" spans="1:40">
      <c r="A166" t="str">
        <f>IF(副作用項目!$AR76=TRUE,1,"")</f>
        <v/>
      </c>
      <c r="B166" t="str">
        <f>IF(A166=1,SUM(A$3:A166),"")</f>
        <v/>
      </c>
      <c r="C166" s="86" t="str">
        <f>副作用項目!$T76</f>
        <v>トラメチニブ(ﾒｷﾆｽﾄ)</v>
      </c>
      <c r="D166" s="79" t="s">
        <v>770</v>
      </c>
      <c r="E166" s="79" t="s">
        <v>771</v>
      </c>
      <c r="F166" s="80"/>
      <c r="G166" s="80" t="s">
        <v>787</v>
      </c>
      <c r="H166" s="80" t="s">
        <v>24</v>
      </c>
      <c r="I166" s="80" t="s">
        <v>25</v>
      </c>
      <c r="J166" s="80" t="s">
        <v>35</v>
      </c>
      <c r="K166" s="80" t="s">
        <v>643</v>
      </c>
      <c r="L166" s="80" t="s">
        <v>505</v>
      </c>
      <c r="M166" s="83" t="s">
        <v>620</v>
      </c>
      <c r="N166" s="83" t="s">
        <v>42</v>
      </c>
      <c r="O166" s="80" t="s">
        <v>40</v>
      </c>
      <c r="P166" s="80" t="s">
        <v>41</v>
      </c>
      <c r="Q166" s="80" t="s">
        <v>593</v>
      </c>
      <c r="R166" s="83" t="s">
        <v>635</v>
      </c>
      <c r="S166" s="80" t="s">
        <v>218</v>
      </c>
      <c r="T166" s="80" t="s">
        <v>22</v>
      </c>
      <c r="U166" s="80" t="s">
        <v>466</v>
      </c>
      <c r="V166" s="80"/>
      <c r="W166" s="80"/>
      <c r="X166" s="80"/>
      <c r="Y166" s="80"/>
      <c r="Z166" s="80"/>
      <c r="AA166" s="80"/>
      <c r="AB166" s="80"/>
      <c r="AC166" s="80" t="s">
        <v>24</v>
      </c>
      <c r="AD166" s="80" t="s">
        <v>25</v>
      </c>
      <c r="AE166" s="80" t="s">
        <v>35</v>
      </c>
      <c r="AF166" s="80" t="s">
        <v>643</v>
      </c>
      <c r="AG166" s="80" t="s">
        <v>505</v>
      </c>
      <c r="AH166" s="80" t="s">
        <v>40</v>
      </c>
      <c r="AI166" s="80" t="s">
        <v>41</v>
      </c>
      <c r="AJ166" s="80" t="s">
        <v>593</v>
      </c>
      <c r="AK166" s="80" t="s">
        <v>218</v>
      </c>
      <c r="AL166" s="80" t="s">
        <v>22</v>
      </c>
      <c r="AM166" s="80" t="s">
        <v>466</v>
      </c>
      <c r="AN166" s="80"/>
    </row>
    <row r="167" spans="1:40">
      <c r="A167" t="str">
        <f>IF(副作用項目!$AR77=TRUE,1,"")</f>
        <v/>
      </c>
      <c r="B167" t="str">
        <f>IF(A167=1,SUM(A$3:A167),"")</f>
        <v/>
      </c>
      <c r="C167" s="86" t="str">
        <f>副作用項目!$T77</f>
        <v>エンコラフェニブ(ﾋﾞﾗﾌﾄﾋﾞ)</v>
      </c>
      <c r="D167" s="79" t="s">
        <v>774</v>
      </c>
      <c r="E167" s="79" t="s">
        <v>775</v>
      </c>
      <c r="F167" s="80"/>
      <c r="G167" s="80" t="s">
        <v>787</v>
      </c>
      <c r="H167" s="80" t="s">
        <v>466</v>
      </c>
      <c r="I167" s="80" t="s">
        <v>24</v>
      </c>
      <c r="J167" s="80" t="s">
        <v>22</v>
      </c>
      <c r="K167" s="80" t="s">
        <v>26</v>
      </c>
      <c r="L167" s="80" t="s">
        <v>505</v>
      </c>
      <c r="M167" s="80" t="s">
        <v>664</v>
      </c>
      <c r="N167" s="80" t="s">
        <v>218</v>
      </c>
      <c r="O167" s="80" t="s">
        <v>467</v>
      </c>
      <c r="P167" s="83" t="s">
        <v>25</v>
      </c>
      <c r="Q167" s="83" t="s">
        <v>643</v>
      </c>
      <c r="R167" s="83" t="s">
        <v>620</v>
      </c>
      <c r="S167" s="83" t="s">
        <v>42</v>
      </c>
      <c r="T167" s="83" t="s">
        <v>40</v>
      </c>
      <c r="U167" s="83" t="s">
        <v>238</v>
      </c>
      <c r="V167" s="80"/>
      <c r="W167" s="80"/>
      <c r="X167" s="80"/>
      <c r="Y167" s="80"/>
      <c r="Z167" s="80"/>
      <c r="AA167" s="80"/>
      <c r="AB167" s="80"/>
      <c r="AC167" s="80" t="s">
        <v>466</v>
      </c>
      <c r="AD167" s="80" t="s">
        <v>24</v>
      </c>
      <c r="AE167" s="80" t="s">
        <v>22</v>
      </c>
      <c r="AF167" s="80" t="s">
        <v>607</v>
      </c>
      <c r="AG167" s="80" t="s">
        <v>505</v>
      </c>
      <c r="AH167" s="80" t="s">
        <v>664</v>
      </c>
      <c r="AI167" s="80" t="s">
        <v>218</v>
      </c>
      <c r="AJ167" s="80" t="s">
        <v>467</v>
      </c>
      <c r="AK167" s="80"/>
      <c r="AL167" s="80"/>
      <c r="AM167" s="80"/>
      <c r="AN167" s="80"/>
    </row>
    <row r="168" spans="1:40">
      <c r="A168" t="str">
        <f>IF(副作用項目!$AR78=TRUE,1,"")</f>
        <v/>
      </c>
      <c r="B168" t="str">
        <f>IF(A168=1,SUM(A$3:A168),"")</f>
        <v/>
      </c>
      <c r="C168" s="86" t="str">
        <f>副作用項目!$T78</f>
        <v>ビニメチニブ(ﾒｸﾄﾋﾞ)</v>
      </c>
      <c r="D168" s="79" t="s">
        <v>772</v>
      </c>
      <c r="E168" s="79" t="s">
        <v>773</v>
      </c>
      <c r="F168" s="80"/>
      <c r="G168" s="80" t="s">
        <v>787</v>
      </c>
      <c r="H168" s="80" t="s">
        <v>466</v>
      </c>
      <c r="I168" s="80" t="s">
        <v>24</v>
      </c>
      <c r="J168" s="80" t="s">
        <v>22</v>
      </c>
      <c r="K168" s="83" t="s">
        <v>26</v>
      </c>
      <c r="L168" s="80" t="s">
        <v>25</v>
      </c>
      <c r="M168" s="83" t="s">
        <v>643</v>
      </c>
      <c r="N168" s="80" t="s">
        <v>505</v>
      </c>
      <c r="O168" s="83" t="s">
        <v>620</v>
      </c>
      <c r="P168" s="83" t="s">
        <v>42</v>
      </c>
      <c r="Q168" s="80" t="s">
        <v>40</v>
      </c>
      <c r="R168" s="80" t="s">
        <v>664</v>
      </c>
      <c r="S168" s="80" t="s">
        <v>238</v>
      </c>
      <c r="T168" s="80" t="s">
        <v>37</v>
      </c>
      <c r="U168" s="80" t="s">
        <v>218</v>
      </c>
      <c r="V168" s="83" t="s">
        <v>593</v>
      </c>
      <c r="W168" s="83" t="s">
        <v>20</v>
      </c>
      <c r="X168" s="83" t="s">
        <v>509</v>
      </c>
      <c r="Y168" s="80"/>
      <c r="Z168" s="80"/>
      <c r="AA168" s="80"/>
      <c r="AB168" s="80"/>
      <c r="AC168" s="80" t="s">
        <v>466</v>
      </c>
      <c r="AD168" s="80" t="s">
        <v>24</v>
      </c>
      <c r="AE168" s="80" t="s">
        <v>22</v>
      </c>
      <c r="AF168" s="80" t="s">
        <v>25</v>
      </c>
      <c r="AG168" s="80" t="s">
        <v>505</v>
      </c>
      <c r="AH168" s="80" t="s">
        <v>40</v>
      </c>
      <c r="AI168" s="80" t="s">
        <v>664</v>
      </c>
      <c r="AJ168" s="80" t="s">
        <v>238</v>
      </c>
      <c r="AK168" s="80" t="s">
        <v>37</v>
      </c>
      <c r="AL168" s="80" t="s">
        <v>218</v>
      </c>
      <c r="AM168" s="80" t="s">
        <v>218</v>
      </c>
      <c r="AN168" s="80"/>
    </row>
    <row r="169" spans="1:40">
      <c r="A169" t="str">
        <f>IF(副作用項目!$AR79=TRUE,1,"")</f>
        <v/>
      </c>
      <c r="B169" t="str">
        <f>IF(A169=1,SUM(A$3:A169),"")</f>
        <v/>
      </c>
      <c r="C169" s="86" t="str">
        <f>副作用項目!$T79</f>
        <v>テポチニブ(ﾃﾌﾟﾐﾄｺ)</v>
      </c>
      <c r="D169" s="79" t="s">
        <v>1118</v>
      </c>
      <c r="E169" s="79" t="s">
        <v>1119</v>
      </c>
      <c r="F169" s="80"/>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t="s">
        <v>466</v>
      </c>
      <c r="AD169" s="80" t="s">
        <v>21</v>
      </c>
      <c r="AE169" s="80" t="s">
        <v>24</v>
      </c>
      <c r="AF169" s="80" t="s">
        <v>22</v>
      </c>
      <c r="AG169" s="80" t="s">
        <v>26</v>
      </c>
      <c r="AH169" s="80" t="s">
        <v>25</v>
      </c>
      <c r="AI169" s="80" t="s">
        <v>35</v>
      </c>
      <c r="AJ169" s="80" t="s">
        <v>40</v>
      </c>
      <c r="AK169" s="80" t="s">
        <v>41</v>
      </c>
      <c r="AL169" s="80" t="s">
        <v>593</v>
      </c>
      <c r="AM169" s="80" t="s">
        <v>38</v>
      </c>
      <c r="AN169" s="80" t="s">
        <v>218</v>
      </c>
    </row>
    <row r="170" spans="1:40">
      <c r="A170" t="str">
        <f>IF(副作用項目!$AR80=TRUE,1,"")</f>
        <v/>
      </c>
      <c r="B170" t="str">
        <f>IF(A170=1,SUM(A$3:A170),"")</f>
        <v/>
      </c>
      <c r="C170" s="86" t="str">
        <f>副作用項目!$T80</f>
        <v>カプマチニブ(ﾀﾌﾞﾚｸﾀ)</v>
      </c>
      <c r="D170" s="79" t="s">
        <v>1059</v>
      </c>
      <c r="E170" s="79" t="s">
        <v>1060</v>
      </c>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t="s">
        <v>466</v>
      </c>
      <c r="AD170" s="80" t="s">
        <v>24</v>
      </c>
      <c r="AE170" s="80" t="s">
        <v>22</v>
      </c>
      <c r="AF170" s="80" t="s">
        <v>25</v>
      </c>
      <c r="AG170" s="80" t="s">
        <v>35</v>
      </c>
      <c r="AH170" s="80" t="s">
        <v>643</v>
      </c>
      <c r="AI170" s="80" t="s">
        <v>40</v>
      </c>
      <c r="AJ170" s="80" t="s">
        <v>41</v>
      </c>
      <c r="AK170" s="80" t="s">
        <v>593</v>
      </c>
      <c r="AL170" s="80"/>
      <c r="AM170" s="80"/>
      <c r="AN170" s="80"/>
    </row>
    <row r="171" spans="1:40">
      <c r="A171" t="str">
        <f>IF(副作用項目!$AR81=TRUE,1,"")</f>
        <v/>
      </c>
      <c r="B171" t="str">
        <f>IF(A171=1,SUM(A$3:A171),"")</f>
        <v/>
      </c>
      <c r="C171" s="86" t="str">
        <f>副作用項目!$T81</f>
        <v>ソトラシブ(ﾙﾏｹﾗｽ)</v>
      </c>
      <c r="D171" s="79" t="s">
        <v>1009</v>
      </c>
      <c r="E171" s="79" t="s">
        <v>1008</v>
      </c>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t="s">
        <v>22</v>
      </c>
      <c r="AD171" s="80" t="s">
        <v>466</v>
      </c>
      <c r="AE171" s="80" t="s">
        <v>24</v>
      </c>
      <c r="AF171" s="80" t="s">
        <v>643</v>
      </c>
      <c r="AG171" s="80" t="s">
        <v>35</v>
      </c>
      <c r="AH171" s="80" t="s">
        <v>40</v>
      </c>
      <c r="AI171" s="80" t="s">
        <v>41</v>
      </c>
      <c r="AJ171" s="80" t="s">
        <v>593</v>
      </c>
      <c r="AK171" s="80" t="s">
        <v>467</v>
      </c>
      <c r="AL171" s="80" t="s">
        <v>509</v>
      </c>
      <c r="AM171" s="80" t="s">
        <v>17</v>
      </c>
      <c r="AN171" s="81" t="s">
        <v>615</v>
      </c>
    </row>
    <row r="172" spans="1:40">
      <c r="A172" t="str">
        <f>IF(副作用項目!$AR82=TRUE,1,"")</f>
        <v/>
      </c>
      <c r="B172" t="str">
        <f>IF(A172=1,SUM(A$3:A172),"")</f>
        <v/>
      </c>
      <c r="C172" s="86" t="str">
        <f>副作用項目!$T82</f>
        <v>セルペルカチニブ(ﾚｯﾄｳﾞｨﾓ)</v>
      </c>
      <c r="D172" s="79" t="s">
        <v>1037</v>
      </c>
      <c r="E172" s="79" t="s">
        <v>1038</v>
      </c>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t="s">
        <v>39</v>
      </c>
      <c r="AD172" s="80" t="s">
        <v>22</v>
      </c>
      <c r="AE172" s="80" t="s">
        <v>24</v>
      </c>
      <c r="AF172" s="80" t="s">
        <v>25</v>
      </c>
      <c r="AG172" s="80" t="s">
        <v>643</v>
      </c>
      <c r="AH172" s="80" t="s">
        <v>37</v>
      </c>
      <c r="AI172" s="80" t="s">
        <v>42</v>
      </c>
      <c r="AJ172" s="80" t="s">
        <v>593</v>
      </c>
      <c r="AK172" s="80" t="s">
        <v>23</v>
      </c>
      <c r="AL172" s="80" t="s">
        <v>35</v>
      </c>
      <c r="AM172" s="80" t="s">
        <v>40</v>
      </c>
      <c r="AN172" s="80" t="s">
        <v>41</v>
      </c>
    </row>
    <row r="173" spans="1:40">
      <c r="A173" t="str">
        <f>IF(副作用項目!$AR83=TRUE,1,"")</f>
        <v/>
      </c>
      <c r="B173" t="str">
        <f>IF(A173=1,SUM(A$3:A173),"")</f>
        <v/>
      </c>
      <c r="C173" s="86" t="str">
        <f>副作用項目!$T83</f>
        <v>≪予備枠121≫</v>
      </c>
      <c r="D173" s="79" t="s">
        <v>971</v>
      </c>
      <c r="E173" s="80"/>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c r="AJ173" s="80"/>
      <c r="AK173" s="80"/>
      <c r="AL173" s="80"/>
      <c r="AM173" s="80"/>
      <c r="AN173" s="80"/>
    </row>
    <row r="174" spans="1:40">
      <c r="A174" t="str">
        <f>IF(副作用項目!$AR84=TRUE,1,"")</f>
        <v/>
      </c>
      <c r="B174" t="str">
        <f>IF(A174=1,SUM(A$3:A174),"")</f>
        <v/>
      </c>
      <c r="C174" s="86" t="str">
        <f>副作用項目!$T84</f>
        <v>≪予備枠122≫</v>
      </c>
      <c r="D174" s="80" t="s">
        <v>972</v>
      </c>
      <c r="E174" s="80"/>
      <c r="F174" s="80"/>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80"/>
      <c r="AK174" s="80"/>
      <c r="AL174" s="80"/>
      <c r="AM174" s="80"/>
      <c r="AN174" s="80"/>
    </row>
    <row r="175" spans="1:40">
      <c r="A175" t="str">
        <f>IF(副作用項目!$AN86=TRUE,1,"")</f>
        <v/>
      </c>
      <c r="B175" t="str">
        <f>IF(A175=1,SUM(A$3:A175),"")</f>
        <v/>
      </c>
      <c r="C175" s="86" t="str">
        <f>副作用項目!$B86</f>
        <v>オラパリブ(リムパーザ)</v>
      </c>
      <c r="D175" s="79" t="s">
        <v>1069</v>
      </c>
      <c r="E175" s="79" t="s">
        <v>1070</v>
      </c>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t="s">
        <v>466</v>
      </c>
      <c r="AD175" s="80" t="s">
        <v>21</v>
      </c>
      <c r="AE175" s="80" t="s">
        <v>24</v>
      </c>
      <c r="AF175" s="80" t="s">
        <v>22</v>
      </c>
      <c r="AG175" s="80" t="s">
        <v>35</v>
      </c>
      <c r="AH175" s="80" t="s">
        <v>40</v>
      </c>
      <c r="AI175" s="80" t="s">
        <v>509</v>
      </c>
      <c r="AJ175" s="80" t="s">
        <v>41</v>
      </c>
      <c r="AK175" s="80" t="s">
        <v>238</v>
      </c>
      <c r="AL175" s="80"/>
      <c r="AM175" s="80"/>
      <c r="AN175" s="80"/>
    </row>
    <row r="176" spans="1:40">
      <c r="A176" t="str">
        <f>IF(副作用項目!$AN87=TRUE,1,"")</f>
        <v/>
      </c>
      <c r="B176" t="str">
        <f>IF(A176=1,SUM(A$3:A176),"")</f>
        <v/>
      </c>
      <c r="C176" s="86" t="str">
        <f>副作用項目!$B87</f>
        <v>ニラパリブ(ｾﾞｼﾞｭｰﾗ)</v>
      </c>
      <c r="D176" s="80" t="s">
        <v>1041</v>
      </c>
      <c r="E176" s="80" t="s">
        <v>1042</v>
      </c>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t="s">
        <v>466</v>
      </c>
      <c r="AD176" s="80" t="s">
        <v>24</v>
      </c>
      <c r="AE176" s="80" t="s">
        <v>23</v>
      </c>
      <c r="AF176" s="80" t="s">
        <v>35</v>
      </c>
      <c r="AG176" s="80" t="s">
        <v>37</v>
      </c>
      <c r="AH176" s="80" t="s">
        <v>790</v>
      </c>
      <c r="AI176" s="80" t="s">
        <v>238</v>
      </c>
      <c r="AJ176" s="80" t="s">
        <v>42</v>
      </c>
      <c r="AK176" s="80" t="s">
        <v>22</v>
      </c>
      <c r="AL176" s="80" t="s">
        <v>467</v>
      </c>
      <c r="AM176" s="80" t="s">
        <v>509</v>
      </c>
      <c r="AN176" s="80"/>
    </row>
    <row r="177" spans="1:40">
      <c r="A177" t="str">
        <f>IF(副作用項目!$AN88=TRUE,1,"")</f>
        <v/>
      </c>
      <c r="B177" t="str">
        <f>IF(A177=1,SUM(A$3:A177),"")</f>
        <v/>
      </c>
      <c r="C177" s="86" t="str">
        <f>副作用項目!$B88</f>
        <v>≪予備枠123≫</v>
      </c>
      <c r="D177" s="79" t="s">
        <v>973</v>
      </c>
      <c r="E177" s="80"/>
      <c r="F177" s="80"/>
      <c r="G177" s="80"/>
      <c r="H177" s="80"/>
      <c r="I177" s="80"/>
      <c r="J177" s="80"/>
      <c r="K177" s="80"/>
      <c r="L177" s="80"/>
      <c r="M177" s="80"/>
      <c r="N177" s="80"/>
      <c r="O177" s="80"/>
      <c r="P177" s="80"/>
      <c r="Q177" s="80"/>
      <c r="R177" s="80"/>
      <c r="S177" s="80"/>
      <c r="T177" s="80"/>
      <c r="U177" s="80"/>
      <c r="V177" s="80"/>
      <c r="W177" s="80"/>
      <c r="X177" s="80"/>
      <c r="Y177" s="80"/>
      <c r="Z177" s="80"/>
      <c r="AA177" s="80"/>
      <c r="AB177" s="80"/>
      <c r="AC177" s="80"/>
      <c r="AD177" s="80"/>
      <c r="AE177" s="80"/>
      <c r="AF177" s="80"/>
      <c r="AG177" s="80"/>
      <c r="AH177" s="80"/>
      <c r="AI177" s="80"/>
      <c r="AJ177" s="80"/>
      <c r="AK177" s="80"/>
      <c r="AL177" s="80"/>
      <c r="AM177" s="80"/>
      <c r="AN177" s="80"/>
    </row>
    <row r="178" spans="1:40">
      <c r="A178" t="str">
        <f>IF(副作用項目!$AN89=TRUE,1,"")</f>
        <v/>
      </c>
      <c r="B178" t="str">
        <f>IF(A178=1,SUM(A$3:A178),"")</f>
        <v/>
      </c>
      <c r="C178" s="86" t="str">
        <f>副作用項目!$B89</f>
        <v>≪予備枠124≫</v>
      </c>
      <c r="D178" s="80" t="s">
        <v>974</v>
      </c>
      <c r="E178" s="80"/>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0"/>
      <c r="AJ178" s="80"/>
      <c r="AK178" s="80"/>
      <c r="AL178" s="80"/>
      <c r="AM178" s="80"/>
      <c r="AN178" s="80"/>
    </row>
    <row r="179" spans="1:40">
      <c r="A179" t="str">
        <f>IF(副作用項目!$AR86=TRUE,1,"")</f>
        <v/>
      </c>
      <c r="B179" t="str">
        <f>IF(A179=1,SUM(A$3:A179),"")</f>
        <v/>
      </c>
      <c r="C179" s="86" t="str">
        <f>副作用項目!$T86</f>
        <v>アベマシクリブ(ﾍﾞｰｼﾞﾆｵ)</v>
      </c>
      <c r="D179" s="80" t="s">
        <v>1065</v>
      </c>
      <c r="E179" s="80" t="s">
        <v>1066</v>
      </c>
      <c r="F179" s="80"/>
      <c r="G179" s="80"/>
      <c r="H179" s="80"/>
      <c r="I179" s="80"/>
      <c r="J179" s="80"/>
      <c r="K179" s="80"/>
      <c r="L179" s="80"/>
      <c r="M179" s="80"/>
      <c r="N179" s="80"/>
      <c r="O179" s="80"/>
      <c r="P179" s="80"/>
      <c r="Q179" s="80"/>
      <c r="R179" s="80"/>
      <c r="S179" s="80"/>
      <c r="T179" s="80"/>
      <c r="U179" s="80"/>
      <c r="V179" s="80"/>
      <c r="W179" s="80"/>
      <c r="X179" s="80"/>
      <c r="Y179" s="80"/>
      <c r="Z179" s="80"/>
      <c r="AA179" s="80"/>
      <c r="AB179" s="80"/>
      <c r="AC179" s="80" t="s">
        <v>466</v>
      </c>
      <c r="AD179" s="80" t="s">
        <v>24</v>
      </c>
      <c r="AE179" s="80" t="s">
        <v>22</v>
      </c>
      <c r="AF179" s="80" t="s">
        <v>25</v>
      </c>
      <c r="AG179" s="80" t="s">
        <v>35</v>
      </c>
      <c r="AH179" s="80" t="s">
        <v>230</v>
      </c>
      <c r="AI179" s="80" t="s">
        <v>620</v>
      </c>
      <c r="AJ179" s="80" t="s">
        <v>40</v>
      </c>
      <c r="AK179" s="80" t="s">
        <v>41</v>
      </c>
      <c r="AL179" s="80" t="s">
        <v>635</v>
      </c>
      <c r="AM179" s="80" t="s">
        <v>38</v>
      </c>
      <c r="AN179" s="80" t="s">
        <v>509</v>
      </c>
    </row>
    <row r="180" spans="1:40">
      <c r="A180" t="str">
        <f>IF(副作用項目!$AR87=TRUE,1,"")</f>
        <v/>
      </c>
      <c r="B180" t="str">
        <f>IF(A180=1,SUM(A$3:A180),"")</f>
        <v/>
      </c>
      <c r="C180" s="86" t="str">
        <f>副作用項目!$T87</f>
        <v>パルボシクリブ(ｲﾌﾞﾗﾝｽ)</v>
      </c>
      <c r="D180" s="80" t="s">
        <v>1067</v>
      </c>
      <c r="E180" s="80" t="s">
        <v>1068</v>
      </c>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t="s">
        <v>466</v>
      </c>
      <c r="AD180" s="80" t="s">
        <v>20</v>
      </c>
      <c r="AE180" s="80" t="s">
        <v>24</v>
      </c>
      <c r="AF180" s="80" t="s">
        <v>22</v>
      </c>
      <c r="AG180" s="80" t="s">
        <v>35</v>
      </c>
      <c r="AH180" s="80" t="s">
        <v>40</v>
      </c>
      <c r="AI180" s="80" t="s">
        <v>509</v>
      </c>
      <c r="AJ180" s="80" t="s">
        <v>41</v>
      </c>
      <c r="AK180" s="80" t="s">
        <v>238</v>
      </c>
      <c r="AL180" s="80" t="s">
        <v>38</v>
      </c>
      <c r="AM180" s="80"/>
      <c r="AN180" s="80"/>
    </row>
    <row r="181" spans="1:40">
      <c r="A181" t="str">
        <f>IF(副作用項目!$AR88=TRUE,1,"")</f>
        <v/>
      </c>
      <c r="B181" t="str">
        <f>IF(A181=1,SUM(A$3:A181),"")</f>
        <v/>
      </c>
      <c r="C181" s="86" t="str">
        <f>副作用項目!$T88</f>
        <v>≪予備枠125≫</v>
      </c>
      <c r="D181" s="80" t="s">
        <v>975</v>
      </c>
      <c r="E181" s="80"/>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0"/>
      <c r="AJ181" s="80"/>
      <c r="AK181" s="80"/>
      <c r="AL181" s="80"/>
      <c r="AM181" s="80"/>
      <c r="AN181" s="80"/>
    </row>
    <row r="182" spans="1:40">
      <c r="A182" t="str">
        <f>IF(副作用項目!$AR89=TRUE,1,"")</f>
        <v/>
      </c>
      <c r="B182" t="str">
        <f>IF(A182=1,SUM(A$3:A182),"")</f>
        <v/>
      </c>
      <c r="C182" s="86" t="str">
        <f>副作用項目!$T89</f>
        <v>≪予備枠126≫</v>
      </c>
      <c r="D182" s="80" t="s">
        <v>976</v>
      </c>
      <c r="E182" s="80"/>
      <c r="F182" s="80"/>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80"/>
      <c r="AH182" s="80"/>
      <c r="AI182" s="80"/>
      <c r="AJ182" s="80"/>
      <c r="AK182" s="80"/>
      <c r="AL182" s="80"/>
      <c r="AM182" s="80"/>
      <c r="AN182" s="80"/>
    </row>
    <row r="183" spans="1:40">
      <c r="A183" t="str">
        <f>IF(副作用項目!$AN91=TRUE,1,"")</f>
        <v/>
      </c>
      <c r="B183" t="str">
        <f>IF(A183=1,SUM(A$3:A183),"")</f>
        <v/>
      </c>
      <c r="C183" s="86" t="str">
        <f>副作用項目!$B91</f>
        <v>イマチニブ(ｸﾞﾘﾍﾞｯｸ)</v>
      </c>
      <c r="D183" s="80" t="s">
        <v>1081</v>
      </c>
      <c r="E183" s="80" t="s">
        <v>1082</v>
      </c>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t="s">
        <v>466</v>
      </c>
      <c r="AD183" s="80" t="s">
        <v>24</v>
      </c>
      <c r="AE183" s="80" t="s">
        <v>22</v>
      </c>
      <c r="AF183" s="80" t="s">
        <v>25</v>
      </c>
      <c r="AG183" s="80" t="s">
        <v>643</v>
      </c>
      <c r="AH183" s="81" t="s">
        <v>615</v>
      </c>
      <c r="AI183" s="81" t="s">
        <v>620</v>
      </c>
      <c r="AJ183" s="81" t="s">
        <v>40</v>
      </c>
      <c r="AK183" s="81" t="s">
        <v>509</v>
      </c>
      <c r="AL183" s="81" t="s">
        <v>593</v>
      </c>
      <c r="AM183" s="81" t="s">
        <v>238</v>
      </c>
      <c r="AN183" s="80" t="s">
        <v>635</v>
      </c>
    </row>
    <row r="184" spans="1:40">
      <c r="A184" t="str">
        <f>IF(副作用項目!$AN92=TRUE,1,"")</f>
        <v/>
      </c>
      <c r="B184" t="str">
        <f>IF(A184=1,SUM(A$3:A184),"")</f>
        <v/>
      </c>
      <c r="C184" s="86" t="str">
        <f>副作用項目!$B92</f>
        <v>ダサチニブ(ｽﾌﾟﾘｾﾙ)</v>
      </c>
      <c r="D184" s="80" t="s">
        <v>1083</v>
      </c>
      <c r="E184" s="80" t="s">
        <v>1084</v>
      </c>
      <c r="F184" s="80"/>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t="s">
        <v>466</v>
      </c>
      <c r="AD184" s="80" t="s">
        <v>22</v>
      </c>
      <c r="AE184" s="80" t="s">
        <v>25</v>
      </c>
      <c r="AF184" s="80" t="s">
        <v>35</v>
      </c>
      <c r="AG184" s="81" t="s">
        <v>615</v>
      </c>
      <c r="AH184" s="81" t="s">
        <v>620</v>
      </c>
      <c r="AI184" s="81" t="s">
        <v>42</v>
      </c>
      <c r="AJ184" s="81" t="s">
        <v>40</v>
      </c>
      <c r="AK184" s="81" t="s">
        <v>509</v>
      </c>
      <c r="AL184" s="81" t="s">
        <v>41</v>
      </c>
      <c r="AM184" s="81" t="s">
        <v>593</v>
      </c>
      <c r="AN184" s="81" t="s">
        <v>238</v>
      </c>
    </row>
    <row r="185" spans="1:40">
      <c r="A185" t="str">
        <f>IF(副作用項目!$AN93=TRUE,1,"")</f>
        <v/>
      </c>
      <c r="B185" t="str">
        <f>IF(A185=1,SUM(A$3:A185),"")</f>
        <v/>
      </c>
      <c r="C185" s="86" t="str">
        <f>副作用項目!$B93</f>
        <v>ニロチニブ(ﾀｼｸﾞﾅ)</v>
      </c>
      <c r="D185" s="80" t="s">
        <v>1085</v>
      </c>
      <c r="E185" s="80" t="s">
        <v>1086</v>
      </c>
      <c r="F185" s="80"/>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t="s">
        <v>466</v>
      </c>
      <c r="AD185" s="80" t="s">
        <v>24</v>
      </c>
      <c r="AE185" s="80" t="s">
        <v>25</v>
      </c>
      <c r="AF185" s="80" t="s">
        <v>620</v>
      </c>
      <c r="AG185" s="80" t="s">
        <v>42</v>
      </c>
      <c r="AH185" s="80" t="s">
        <v>40</v>
      </c>
      <c r="AI185" s="80" t="s">
        <v>509</v>
      </c>
      <c r="AJ185" s="80" t="s">
        <v>593</v>
      </c>
      <c r="AK185" s="80" t="s">
        <v>238</v>
      </c>
      <c r="AL185" s="80" t="s">
        <v>467</v>
      </c>
      <c r="AM185" s="80" t="s">
        <v>635</v>
      </c>
      <c r="AN185" s="80" t="s">
        <v>464</v>
      </c>
    </row>
    <row r="186" spans="1:40">
      <c r="A186" t="str">
        <f>IF(副作用項目!$AN94=TRUE,1,"")</f>
        <v/>
      </c>
      <c r="B186" t="str">
        <f>IF(A186=1,SUM(A$3:A186),"")</f>
        <v/>
      </c>
      <c r="C186" s="86" t="str">
        <f>副作用項目!$B94</f>
        <v>≪予備枠127≫</v>
      </c>
      <c r="D186" s="80" t="s">
        <v>977</v>
      </c>
      <c r="E186" s="80"/>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c r="AJ186" s="80"/>
      <c r="AK186" s="80"/>
      <c r="AL186" s="80"/>
      <c r="AM186" s="80"/>
      <c r="AN186" s="80"/>
    </row>
    <row r="187" spans="1:40">
      <c r="A187" t="str">
        <f>IF(副作用項目!$AN95=TRUE,1,"")</f>
        <v/>
      </c>
      <c r="B187" t="str">
        <f>IF(A187=1,SUM(A$3:A187),"")</f>
        <v/>
      </c>
      <c r="C187" s="86" t="str">
        <f>副作用項目!$B95</f>
        <v>≪予備枠128≫</v>
      </c>
      <c r="D187" s="80" t="s">
        <v>978</v>
      </c>
      <c r="E187" s="80"/>
      <c r="F187" s="80"/>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c r="AJ187" s="80"/>
      <c r="AK187" s="80"/>
      <c r="AL187" s="80"/>
      <c r="AM187" s="80"/>
      <c r="AN187" s="80"/>
    </row>
    <row r="188" spans="1:40">
      <c r="A188" t="str">
        <f>IF(副作用項目!$AR91=TRUE,1,"")</f>
        <v/>
      </c>
      <c r="B188" t="str">
        <f>IF(A188=1,SUM(A$3:A188),"")</f>
        <v/>
      </c>
      <c r="C188" s="86" t="str">
        <f>副作用項目!$T91</f>
        <v>ボスチニブ(ﾎﾞｼｭﾘﾌ)</v>
      </c>
      <c r="D188" s="80" t="s">
        <v>1023</v>
      </c>
      <c r="E188" s="80" t="s">
        <v>1024</v>
      </c>
      <c r="F188" s="80"/>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t="s">
        <v>22</v>
      </c>
      <c r="AD188" s="80" t="s">
        <v>466</v>
      </c>
      <c r="AE188" s="80" t="s">
        <v>35</v>
      </c>
      <c r="AF188" s="80" t="s">
        <v>643</v>
      </c>
      <c r="AG188" s="80" t="s">
        <v>593</v>
      </c>
      <c r="AH188" s="80" t="s">
        <v>24</v>
      </c>
      <c r="AI188" s="80" t="s">
        <v>25</v>
      </c>
      <c r="AJ188" s="80" t="s">
        <v>42</v>
      </c>
      <c r="AK188" s="80" t="s">
        <v>633</v>
      </c>
      <c r="AL188" s="80" t="s">
        <v>238</v>
      </c>
      <c r="AM188" s="80" t="s">
        <v>509</v>
      </c>
      <c r="AN188" s="80" t="s">
        <v>620</v>
      </c>
    </row>
    <row r="189" spans="1:40">
      <c r="A189" t="str">
        <f>IF(副作用項目!$AR92=TRUE,1,"")</f>
        <v/>
      </c>
      <c r="B189" t="str">
        <f>IF(A189=1,SUM(A$3:A189),"")</f>
        <v/>
      </c>
      <c r="C189" s="86" t="str">
        <f>副作用項目!$T92</f>
        <v>ポナチニブ(ｱｲｸﾙｼｸﾞ)</v>
      </c>
      <c r="D189" s="80" t="s">
        <v>1031</v>
      </c>
      <c r="E189" s="80" t="s">
        <v>1032</v>
      </c>
      <c r="F189" s="80"/>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t="s">
        <v>35</v>
      </c>
      <c r="AD189" s="80" t="s">
        <v>593</v>
      </c>
      <c r="AE189" s="80" t="s">
        <v>218</v>
      </c>
      <c r="AF189" s="80" t="s">
        <v>643</v>
      </c>
      <c r="AG189" s="80" t="s">
        <v>24</v>
      </c>
      <c r="AH189" s="80" t="s">
        <v>37</v>
      </c>
      <c r="AI189" s="80" t="s">
        <v>509</v>
      </c>
      <c r="AJ189" s="81" t="s">
        <v>615</v>
      </c>
      <c r="AK189" s="81" t="s">
        <v>238</v>
      </c>
      <c r="AL189" s="80" t="s">
        <v>633</v>
      </c>
      <c r="AM189" s="80" t="s">
        <v>42</v>
      </c>
      <c r="AN189" s="80" t="s">
        <v>25</v>
      </c>
    </row>
    <row r="190" spans="1:40">
      <c r="A190" t="str">
        <f>IF(副作用項目!$AR93=TRUE,1,"")</f>
        <v/>
      </c>
      <c r="B190" t="str">
        <f>IF(A190=1,SUM(A$3:A190),"")</f>
        <v/>
      </c>
      <c r="C190" s="86" t="str">
        <f>副作用項目!$T93</f>
        <v>アシミニブ(ｾﾑﾌﾞﾘｯｸｽ)</v>
      </c>
      <c r="D190" s="80" t="s">
        <v>1087</v>
      </c>
      <c r="E190" s="80" t="s">
        <v>1088</v>
      </c>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t="s">
        <v>466</v>
      </c>
      <c r="AD190" s="80" t="s">
        <v>24</v>
      </c>
      <c r="AE190" s="80" t="s">
        <v>35</v>
      </c>
      <c r="AF190" s="80" t="s">
        <v>633</v>
      </c>
      <c r="AG190" s="80" t="s">
        <v>620</v>
      </c>
      <c r="AH190" s="80" t="s">
        <v>42</v>
      </c>
      <c r="AI190" s="80" t="s">
        <v>509</v>
      </c>
      <c r="AJ190" s="80" t="s">
        <v>593</v>
      </c>
      <c r="AK190" s="80" t="s">
        <v>238</v>
      </c>
      <c r="AL190" s="80" t="s">
        <v>37</v>
      </c>
      <c r="AM190" s="80" t="s">
        <v>467</v>
      </c>
      <c r="AN190" s="80" t="s">
        <v>635</v>
      </c>
    </row>
    <row r="191" spans="1:40">
      <c r="A191" t="str">
        <f>IF(副作用項目!$AR94=TRUE,1,"")</f>
        <v/>
      </c>
      <c r="B191" t="str">
        <f>IF(A191=1,SUM(A$3:A191),"")</f>
        <v/>
      </c>
      <c r="C191" s="86" t="str">
        <f>副作用項目!$T94</f>
        <v>≪予備枠129≫</v>
      </c>
      <c r="D191" s="80" t="s">
        <v>979</v>
      </c>
      <c r="E191" s="80"/>
      <c r="F191" s="80"/>
      <c r="G191" s="80"/>
      <c r="H191" s="80"/>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c r="AM191" s="80"/>
      <c r="AN191" s="80"/>
    </row>
    <row r="192" spans="1:40">
      <c r="A192" t="str">
        <f>IF(副作用項目!$AR95=TRUE,1,"")</f>
        <v/>
      </c>
      <c r="B192" t="str">
        <f>IF(A192=1,SUM(A$3:A192),"")</f>
        <v/>
      </c>
      <c r="C192" s="86" t="str">
        <f>副作用項目!$T95</f>
        <v>≪予備枠130≫</v>
      </c>
      <c r="D192" s="80" t="s">
        <v>980</v>
      </c>
      <c r="E192" s="80"/>
      <c r="F192" s="80"/>
      <c r="G192" s="80"/>
      <c r="H192" s="80"/>
      <c r="I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c r="AJ192" s="80"/>
      <c r="AK192" s="80"/>
      <c r="AL192" s="80"/>
      <c r="AM192" s="80"/>
      <c r="AN192" s="80"/>
    </row>
    <row r="193" spans="1:40">
      <c r="A193" t="str">
        <f>IF(副作用項目!$AN97=TRUE,1,"")</f>
        <v/>
      </c>
      <c r="B193" t="str">
        <f>IF(A193=1,SUM(A$3:A193),"")</f>
        <v/>
      </c>
      <c r="C193" s="86" t="str">
        <f>副作用項目!$B97</f>
        <v>ソラフェニブ(ﾈｸｻﾊﾞｰﾙ)</v>
      </c>
      <c r="D193" s="80" t="s">
        <v>1017</v>
      </c>
      <c r="E193" s="80" t="s">
        <v>1018</v>
      </c>
      <c r="F193" s="80"/>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t="s">
        <v>222</v>
      </c>
      <c r="AD193" s="80" t="s">
        <v>37</v>
      </c>
      <c r="AE193" s="80" t="s">
        <v>22</v>
      </c>
      <c r="AF193" s="80" t="s">
        <v>24</v>
      </c>
      <c r="AG193" s="80" t="s">
        <v>466</v>
      </c>
      <c r="AH193" s="80" t="s">
        <v>238</v>
      </c>
      <c r="AI193" s="80" t="s">
        <v>593</v>
      </c>
      <c r="AJ193" s="80" t="s">
        <v>783</v>
      </c>
      <c r="AK193" s="80" t="s">
        <v>17</v>
      </c>
      <c r="AL193" s="80" t="s">
        <v>643</v>
      </c>
      <c r="AM193" s="80" t="s">
        <v>38</v>
      </c>
      <c r="AN193" s="80"/>
    </row>
    <row r="194" spans="1:40">
      <c r="A194" t="str">
        <f>IF(副作用項目!$AN98=TRUE,1,"")</f>
        <v/>
      </c>
      <c r="B194" t="str">
        <f>IF(A194=1,SUM(A$3:A194),"")</f>
        <v/>
      </c>
      <c r="C194" s="86" t="str">
        <f>副作用項目!$B98</f>
        <v>スニチニブ(ｽｰﾃﾝﾄ)</v>
      </c>
      <c r="D194" s="80" t="s">
        <v>1021</v>
      </c>
      <c r="E194" s="80" t="s">
        <v>1022</v>
      </c>
      <c r="F194" s="80"/>
      <c r="G194" s="80"/>
      <c r="H194" s="80"/>
      <c r="I194" s="80"/>
      <c r="J194" s="80"/>
      <c r="K194" s="80"/>
      <c r="L194" s="80"/>
      <c r="M194" s="80"/>
      <c r="N194" s="80"/>
      <c r="O194" s="80"/>
      <c r="P194" s="80"/>
      <c r="Q194" s="80"/>
      <c r="R194" s="80"/>
      <c r="S194" s="80"/>
      <c r="T194" s="80"/>
      <c r="U194" s="80"/>
      <c r="V194" s="80"/>
      <c r="W194" s="80"/>
      <c r="X194" s="80"/>
      <c r="Y194" s="80"/>
      <c r="Z194" s="80"/>
      <c r="AA194" s="80"/>
      <c r="AB194" s="80"/>
      <c r="AC194" s="80" t="s">
        <v>22</v>
      </c>
      <c r="AD194" s="80" t="s">
        <v>24</v>
      </c>
      <c r="AE194" s="80" t="s">
        <v>466</v>
      </c>
      <c r="AF194" s="80" t="s">
        <v>37</v>
      </c>
      <c r="AG194" s="80" t="s">
        <v>222</v>
      </c>
      <c r="AH194" s="80" t="s">
        <v>35</v>
      </c>
      <c r="AI194" s="80" t="s">
        <v>593</v>
      </c>
      <c r="AJ194" s="80" t="s">
        <v>238</v>
      </c>
      <c r="AK194" s="80" t="s">
        <v>467</v>
      </c>
      <c r="AL194" s="80" t="s">
        <v>643</v>
      </c>
      <c r="AM194" s="80" t="s">
        <v>20</v>
      </c>
      <c r="AN194" s="80" t="s">
        <v>509</v>
      </c>
    </row>
    <row r="195" spans="1:40">
      <c r="A195" t="str">
        <f>IF(副作用項目!$AN99=TRUE,1,"")</f>
        <v/>
      </c>
      <c r="B195" t="str">
        <f>IF(A195=1,SUM(A$3:A195),"")</f>
        <v/>
      </c>
      <c r="C195" s="86" t="str">
        <f>副作用項目!$B99</f>
        <v>エベロリムス(ｱﾌｨﾆﾄｰﾙ)</v>
      </c>
      <c r="D195" s="80" t="s">
        <v>1073</v>
      </c>
      <c r="E195" s="80" t="s">
        <v>1074</v>
      </c>
      <c r="F195" s="80"/>
      <c r="G195" s="80"/>
      <c r="H195" s="80"/>
      <c r="I195" s="80"/>
      <c r="J195" s="80"/>
      <c r="K195" s="80"/>
      <c r="L195" s="80"/>
      <c r="M195" s="80"/>
      <c r="N195" s="80"/>
      <c r="O195" s="80"/>
      <c r="P195" s="80"/>
      <c r="Q195" s="80"/>
      <c r="R195" s="80"/>
      <c r="S195" s="80"/>
      <c r="T195" s="80"/>
      <c r="U195" s="80"/>
      <c r="V195" s="80"/>
      <c r="W195" s="80"/>
      <c r="X195" s="80"/>
      <c r="Y195" s="80"/>
      <c r="Z195" s="80"/>
      <c r="AA195" s="80"/>
      <c r="AB195" s="80"/>
      <c r="AC195" s="80" t="s">
        <v>466</v>
      </c>
      <c r="AD195" s="80" t="s">
        <v>20</v>
      </c>
      <c r="AE195" s="80" t="s">
        <v>24</v>
      </c>
      <c r="AF195" s="80" t="s">
        <v>22</v>
      </c>
      <c r="AG195" s="80" t="s">
        <v>25</v>
      </c>
      <c r="AH195" s="80" t="s">
        <v>35</v>
      </c>
      <c r="AI195" s="80" t="s">
        <v>39</v>
      </c>
      <c r="AJ195" s="80" t="s">
        <v>40</v>
      </c>
      <c r="AK195" s="80" t="s">
        <v>509</v>
      </c>
      <c r="AL195" s="80" t="s">
        <v>41</v>
      </c>
      <c r="AM195" s="80" t="s">
        <v>593</v>
      </c>
      <c r="AN195" s="80" t="s">
        <v>238</v>
      </c>
    </row>
    <row r="196" spans="1:40">
      <c r="A196" t="str">
        <f>IF(副作用項目!$AN100=TRUE,1,"")</f>
        <v/>
      </c>
      <c r="B196" t="str">
        <f>IF(A196=1,SUM(A$3:A196),"")</f>
        <v/>
      </c>
      <c r="C196" s="86" t="str">
        <f>副作用項目!$B100</f>
        <v>シロリムス(ﾗﾊﾟﾘﾑｽ)</v>
      </c>
      <c r="D196" s="80" t="s">
        <v>1097</v>
      </c>
      <c r="E196" s="80" t="s">
        <v>1098</v>
      </c>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t="s">
        <v>466</v>
      </c>
      <c r="AD196" s="80" t="s">
        <v>20</v>
      </c>
      <c r="AE196" s="80" t="s">
        <v>22</v>
      </c>
      <c r="AF196" s="80" t="s">
        <v>25</v>
      </c>
      <c r="AG196" s="80" t="s">
        <v>35</v>
      </c>
      <c r="AH196" s="80" t="s">
        <v>633</v>
      </c>
      <c r="AI196" s="80" t="s">
        <v>40</v>
      </c>
      <c r="AJ196" s="80" t="s">
        <v>41</v>
      </c>
      <c r="AK196" s="80" t="s">
        <v>625</v>
      </c>
      <c r="AL196" s="80" t="s">
        <v>467</v>
      </c>
      <c r="AM196" s="80"/>
      <c r="AN196" s="80"/>
    </row>
    <row r="197" spans="1:40">
      <c r="A197" t="str">
        <f>IF(副作用項目!$AN101=TRUE,1,"")</f>
        <v/>
      </c>
      <c r="B197" t="str">
        <f>IF(A197=1,SUM(A$3:A197),"")</f>
        <v/>
      </c>
      <c r="C197" s="86" t="str">
        <f>副作用項目!$B101</f>
        <v>≪予備枠131≫</v>
      </c>
      <c r="D197" s="80" t="s">
        <v>981</v>
      </c>
      <c r="E197" s="80"/>
      <c r="F197" s="80"/>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c r="AM197" s="80"/>
      <c r="AN197" s="80"/>
    </row>
    <row r="198" spans="1:40">
      <c r="A198" t="str">
        <f>IF(副作用項目!$AN102=TRUE,1,"")</f>
        <v/>
      </c>
      <c r="B198" t="str">
        <f>IF(A198=1,SUM(A$3:A198),"")</f>
        <v/>
      </c>
      <c r="C198" s="86" t="str">
        <f>副作用項目!$B102</f>
        <v>≪予備枠132≫</v>
      </c>
      <c r="D198" s="80" t="s">
        <v>982</v>
      </c>
      <c r="E198" s="80"/>
      <c r="F198" s="80"/>
      <c r="G198" s="80"/>
      <c r="H198" s="80"/>
      <c r="I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c r="AJ198" s="80"/>
      <c r="AK198" s="80"/>
      <c r="AL198" s="80"/>
      <c r="AM198" s="80"/>
      <c r="AN198" s="80"/>
    </row>
    <row r="199" spans="1:40">
      <c r="A199" t="str">
        <f>IF(副作用項目!$AR97=TRUE,1,"")</f>
        <v/>
      </c>
      <c r="B199" t="str">
        <f>IF(A199=1,SUM(A$3:A199),"")</f>
        <v/>
      </c>
      <c r="C199" s="86" t="str">
        <f>副作用項目!$T97</f>
        <v>パゾパニブ(ｳﾞｫﾄﾘｴﾝﾄ)</v>
      </c>
      <c r="D199" s="80" t="s">
        <v>1010</v>
      </c>
      <c r="E199" s="80" t="s">
        <v>1011</v>
      </c>
      <c r="F199" s="80"/>
      <c r="G199" s="80"/>
      <c r="H199" s="80"/>
      <c r="I199" s="80"/>
      <c r="J199" s="80"/>
      <c r="K199" s="80"/>
      <c r="L199" s="80"/>
      <c r="M199" s="80"/>
      <c r="N199" s="80"/>
      <c r="O199" s="80"/>
      <c r="P199" s="80"/>
      <c r="Q199" s="80"/>
      <c r="R199" s="80"/>
      <c r="S199" s="80"/>
      <c r="T199" s="80"/>
      <c r="U199" s="80"/>
      <c r="V199" s="80"/>
      <c r="W199" s="80"/>
      <c r="X199" s="80"/>
      <c r="Y199" s="80"/>
      <c r="Z199" s="80"/>
      <c r="AA199" s="80"/>
      <c r="AB199" s="80"/>
      <c r="AC199" s="80" t="s">
        <v>37</v>
      </c>
      <c r="AD199" s="80" t="s">
        <v>22</v>
      </c>
      <c r="AE199" s="80" t="s">
        <v>466</v>
      </c>
      <c r="AF199" s="80" t="s">
        <v>24</v>
      </c>
      <c r="AG199" s="80" t="s">
        <v>791</v>
      </c>
      <c r="AH199" s="80" t="s">
        <v>643</v>
      </c>
      <c r="AI199" s="80" t="s">
        <v>238</v>
      </c>
      <c r="AJ199" s="80" t="s">
        <v>1012</v>
      </c>
      <c r="AK199" s="80" t="s">
        <v>222</v>
      </c>
      <c r="AL199" s="80" t="s">
        <v>25</v>
      </c>
      <c r="AM199" s="80" t="s">
        <v>35</v>
      </c>
      <c r="AN199" s="80" t="s">
        <v>42</v>
      </c>
    </row>
    <row r="200" spans="1:40">
      <c r="A200" t="str">
        <f>IF(副作用項目!$AR98=TRUE,1,"")</f>
        <v/>
      </c>
      <c r="B200" t="str">
        <f>IF(A200=1,SUM(A$3:A200),"")</f>
        <v/>
      </c>
      <c r="C200" s="86" t="str">
        <f>副作用項目!$T98</f>
        <v>カボザンチニブ(ｶﾎﾞﾒﾃｨｸｽ)</v>
      </c>
      <c r="D200" s="79" t="s">
        <v>766</v>
      </c>
      <c r="E200" s="79" t="s">
        <v>767</v>
      </c>
      <c r="F200" s="80"/>
      <c r="G200" s="80" t="s">
        <v>787</v>
      </c>
      <c r="H200" s="83" t="s">
        <v>17</v>
      </c>
      <c r="I200" s="80" t="s">
        <v>466</v>
      </c>
      <c r="J200" s="80" t="s">
        <v>24</v>
      </c>
      <c r="K200" s="80" t="s">
        <v>22</v>
      </c>
      <c r="L200" s="80" t="s">
        <v>25</v>
      </c>
      <c r="M200" s="83" t="s">
        <v>643</v>
      </c>
      <c r="N200" s="80" t="s">
        <v>230</v>
      </c>
      <c r="O200" s="80" t="s">
        <v>620</v>
      </c>
      <c r="P200" s="80" t="s">
        <v>40</v>
      </c>
      <c r="Q200" s="80" t="s">
        <v>222</v>
      </c>
      <c r="R200" s="80" t="s">
        <v>238</v>
      </c>
      <c r="S200" s="80" t="s">
        <v>37</v>
      </c>
      <c r="T200" s="80" t="s">
        <v>635</v>
      </c>
      <c r="U200" s="80"/>
      <c r="V200" s="80"/>
      <c r="W200" s="80"/>
      <c r="X200" s="80"/>
      <c r="Y200" s="80"/>
      <c r="Z200" s="80"/>
      <c r="AA200" s="80"/>
      <c r="AB200" s="80"/>
      <c r="AC200" s="80" t="s">
        <v>466</v>
      </c>
      <c r="AD200" s="80" t="s">
        <v>24</v>
      </c>
      <c r="AE200" s="80" t="s">
        <v>22</v>
      </c>
      <c r="AF200" s="80" t="s">
        <v>25</v>
      </c>
      <c r="AG200" s="80" t="s">
        <v>230</v>
      </c>
      <c r="AH200" s="80" t="s">
        <v>620</v>
      </c>
      <c r="AI200" s="80" t="s">
        <v>40</v>
      </c>
      <c r="AJ200" s="80" t="s">
        <v>222</v>
      </c>
      <c r="AK200" s="80" t="s">
        <v>238</v>
      </c>
      <c r="AL200" s="80" t="s">
        <v>37</v>
      </c>
      <c r="AM200" s="80" t="s">
        <v>635</v>
      </c>
      <c r="AN200" s="80"/>
    </row>
    <row r="201" spans="1:40">
      <c r="A201" t="str">
        <f>IF(副作用項目!$AR99=TRUE,1,"")</f>
        <v/>
      </c>
      <c r="B201" t="str">
        <f>IF(A201=1,SUM(A$3:A201),"")</f>
        <v/>
      </c>
      <c r="C201" s="86" t="str">
        <f>副作用項目!$T99</f>
        <v>レゴラフェニブ(ｽﾁﾊﾞｰｶﾞ)</v>
      </c>
      <c r="D201" s="80" t="s">
        <v>1013</v>
      </c>
      <c r="E201" s="80" t="s">
        <v>1014</v>
      </c>
      <c r="F201" s="80"/>
      <c r="G201" s="80"/>
      <c r="H201" s="80"/>
      <c r="I201" s="80"/>
      <c r="J201" s="80"/>
      <c r="K201" s="80"/>
      <c r="L201" s="80"/>
      <c r="M201" s="80"/>
      <c r="N201" s="80"/>
      <c r="O201" s="80"/>
      <c r="P201" s="80"/>
      <c r="Q201" s="80"/>
      <c r="R201" s="80"/>
      <c r="S201" s="80"/>
      <c r="T201" s="80"/>
      <c r="U201" s="80"/>
      <c r="V201" s="80"/>
      <c r="W201" s="80"/>
      <c r="X201" s="80"/>
      <c r="Y201" s="80"/>
      <c r="Z201" s="80"/>
      <c r="AA201" s="80"/>
      <c r="AB201" s="80"/>
      <c r="AC201" s="80" t="s">
        <v>783</v>
      </c>
      <c r="AD201" s="80" t="s">
        <v>222</v>
      </c>
      <c r="AE201" s="80" t="s">
        <v>37</v>
      </c>
      <c r="AF201" s="80" t="s">
        <v>22</v>
      </c>
      <c r="AG201" s="80" t="s">
        <v>24</v>
      </c>
      <c r="AH201" s="80" t="s">
        <v>35</v>
      </c>
      <c r="AI201" s="80" t="s">
        <v>41</v>
      </c>
      <c r="AJ201" s="80" t="s">
        <v>643</v>
      </c>
      <c r="AK201" s="80" t="s">
        <v>466</v>
      </c>
      <c r="AL201" s="80" t="s">
        <v>20</v>
      </c>
      <c r="AM201" s="80" t="s">
        <v>230</v>
      </c>
      <c r="AN201" s="80" t="s">
        <v>238</v>
      </c>
    </row>
    <row r="202" spans="1:40">
      <c r="A202" t="str">
        <f>IF(副作用項目!$AR100=TRUE,1,"")</f>
        <v/>
      </c>
      <c r="B202" t="str">
        <f>IF(A202=1,SUM(A$3:A202),"")</f>
        <v/>
      </c>
      <c r="C202" s="86" t="str">
        <f>副作用項目!$T100</f>
        <v>≪予備枠133≫</v>
      </c>
      <c r="D202" s="80" t="s">
        <v>983</v>
      </c>
      <c r="E202" s="80"/>
      <c r="F202" s="80"/>
      <c r="G202" s="80"/>
      <c r="H202" s="80"/>
      <c r="I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0"/>
      <c r="AK202" s="80"/>
      <c r="AL202" s="80"/>
      <c r="AM202" s="80"/>
      <c r="AN202" s="80"/>
    </row>
    <row r="203" spans="1:40">
      <c r="A203" t="str">
        <f>IF(副作用項目!$AR101=TRUE,1,"")</f>
        <v/>
      </c>
      <c r="B203" t="str">
        <f>IF(A203=1,SUM(A$3:A203),"")</f>
        <v/>
      </c>
      <c r="C203" s="86" t="str">
        <f>副作用項目!$T101</f>
        <v>≪予備枠134≫</v>
      </c>
      <c r="D203" s="80" t="s">
        <v>984</v>
      </c>
      <c r="E203" s="80"/>
      <c r="F203" s="80"/>
      <c r="G203" s="80"/>
      <c r="H203" s="80"/>
      <c r="I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80"/>
      <c r="AK203" s="80"/>
      <c r="AL203" s="80"/>
      <c r="AM203" s="80"/>
      <c r="AN203" s="80"/>
    </row>
    <row r="204" spans="1:40">
      <c r="A204" t="str">
        <f>IF(副作用項目!$AR102=TRUE,1,"")</f>
        <v/>
      </c>
      <c r="B204" t="str">
        <f>IF(A204=1,SUM(A$3:A204),"")</f>
        <v/>
      </c>
      <c r="C204" s="86" t="str">
        <f>副作用項目!$T102</f>
        <v>≪予備枠135≫</v>
      </c>
      <c r="D204" s="80" t="s">
        <v>985</v>
      </c>
      <c r="E204" s="80"/>
      <c r="F204" s="80"/>
      <c r="G204" s="80"/>
      <c r="H204" s="80"/>
      <c r="I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0"/>
      <c r="AM204" s="80"/>
      <c r="AN204" s="80"/>
    </row>
    <row r="205" spans="1:40">
      <c r="A205" t="str">
        <f>IF(副作用項目!$AN104=TRUE,1,"")</f>
        <v/>
      </c>
      <c r="B205" t="str">
        <f>IF(A205=1,SUM(A$3:A205),"")</f>
        <v/>
      </c>
      <c r="C205" s="86" t="str">
        <f>副作用項目!$B104</f>
        <v>アキシチニブ(ｲﾝﾗｲﾀ)</v>
      </c>
      <c r="D205" s="79" t="s">
        <v>762</v>
      </c>
      <c r="E205" s="79" t="s">
        <v>763</v>
      </c>
      <c r="F205" s="80"/>
      <c r="G205" s="80" t="s">
        <v>787</v>
      </c>
      <c r="H205" s="80" t="s">
        <v>24</v>
      </c>
      <c r="I205" s="80" t="s">
        <v>22</v>
      </c>
      <c r="J205" s="80" t="s">
        <v>25</v>
      </c>
      <c r="K205" s="83" t="s">
        <v>35</v>
      </c>
      <c r="L205" s="83" t="s">
        <v>230</v>
      </c>
      <c r="M205" s="80" t="s">
        <v>620</v>
      </c>
      <c r="N205" s="83" t="s">
        <v>40</v>
      </c>
      <c r="O205" s="80" t="s">
        <v>222</v>
      </c>
      <c r="P205" s="80" t="s">
        <v>238</v>
      </c>
      <c r="Q205" s="80" t="s">
        <v>37</v>
      </c>
      <c r="R205" s="83" t="s">
        <v>635</v>
      </c>
      <c r="S205" s="83" t="s">
        <v>241</v>
      </c>
      <c r="T205" s="80" t="s">
        <v>783</v>
      </c>
      <c r="U205" s="80" t="s">
        <v>21</v>
      </c>
      <c r="V205" s="80" t="s">
        <v>466</v>
      </c>
      <c r="W205" s="80" t="s">
        <v>20</v>
      </c>
      <c r="X205" s="83" t="s">
        <v>17</v>
      </c>
      <c r="Y205" s="83" t="s">
        <v>593</v>
      </c>
      <c r="Z205" s="80"/>
      <c r="AA205" s="80"/>
      <c r="AB205" s="80"/>
      <c r="AC205" s="80" t="s">
        <v>24</v>
      </c>
      <c r="AD205" s="80" t="s">
        <v>22</v>
      </c>
      <c r="AE205" s="80" t="s">
        <v>25</v>
      </c>
      <c r="AF205" s="80" t="s">
        <v>222</v>
      </c>
      <c r="AG205" s="80" t="s">
        <v>238</v>
      </c>
      <c r="AH205" s="80" t="s">
        <v>37</v>
      </c>
      <c r="AI205" s="80" t="s">
        <v>783</v>
      </c>
      <c r="AJ205" s="80" t="s">
        <v>21</v>
      </c>
      <c r="AK205" s="80" t="s">
        <v>466</v>
      </c>
      <c r="AL205" s="80" t="s">
        <v>20</v>
      </c>
      <c r="AM205" s="80" t="s">
        <v>786</v>
      </c>
      <c r="AN205" s="80"/>
    </row>
    <row r="206" spans="1:40">
      <c r="A206" t="str">
        <f>IF(副作用項目!$AN105=TRUE,1,"")</f>
        <v/>
      </c>
      <c r="B206" t="str">
        <f>IF(A206=1,SUM(A$3:A206),"")</f>
        <v/>
      </c>
      <c r="C206" s="86" t="str">
        <f>副作用項目!$B105</f>
        <v>レンバチニブ(ﾚﾝﾋﾞﾏ)</v>
      </c>
      <c r="D206" s="79" t="s">
        <v>764</v>
      </c>
      <c r="E206" s="79" t="s">
        <v>765</v>
      </c>
      <c r="F206" s="80"/>
      <c r="G206" s="80" t="s">
        <v>787</v>
      </c>
      <c r="H206" s="80" t="s">
        <v>17</v>
      </c>
      <c r="I206" s="80" t="s">
        <v>24</v>
      </c>
      <c r="J206" s="80" t="s">
        <v>22</v>
      </c>
      <c r="K206" s="80" t="s">
        <v>25</v>
      </c>
      <c r="L206" s="80" t="s">
        <v>643</v>
      </c>
      <c r="M206" s="80" t="s">
        <v>620</v>
      </c>
      <c r="N206" s="80" t="s">
        <v>40</v>
      </c>
      <c r="O206" s="80" t="s">
        <v>222</v>
      </c>
      <c r="P206" s="80" t="s">
        <v>238</v>
      </c>
      <c r="Q206" s="80" t="s">
        <v>37</v>
      </c>
      <c r="R206" s="80" t="s">
        <v>635</v>
      </c>
      <c r="S206" s="80" t="s">
        <v>241</v>
      </c>
      <c r="T206" s="80"/>
      <c r="U206" s="80"/>
      <c r="V206" s="80"/>
      <c r="W206" s="80"/>
      <c r="X206" s="80"/>
      <c r="Y206" s="80"/>
      <c r="Z206" s="80"/>
      <c r="AA206" s="80"/>
      <c r="AB206" s="80"/>
      <c r="AC206" s="80" t="s">
        <v>17</v>
      </c>
      <c r="AD206" s="80" t="s">
        <v>24</v>
      </c>
      <c r="AE206" s="80" t="s">
        <v>22</v>
      </c>
      <c r="AF206" s="80" t="s">
        <v>25</v>
      </c>
      <c r="AG206" s="80" t="s">
        <v>620</v>
      </c>
      <c r="AH206" s="80" t="s">
        <v>40</v>
      </c>
      <c r="AI206" s="80" t="s">
        <v>222</v>
      </c>
      <c r="AJ206" s="80" t="s">
        <v>238</v>
      </c>
      <c r="AK206" s="80" t="s">
        <v>37</v>
      </c>
      <c r="AL206" s="80" t="s">
        <v>635</v>
      </c>
      <c r="AM206" s="80" t="s">
        <v>241</v>
      </c>
      <c r="AN206" s="80" t="s">
        <v>785</v>
      </c>
    </row>
    <row r="207" spans="1:40">
      <c r="A207" t="str">
        <f>IF(副作用項目!$AN106=TRUE,1,"")</f>
        <v/>
      </c>
      <c r="B207" t="str">
        <f>IF(A207=1,SUM(A$3:A207),"")</f>
        <v/>
      </c>
      <c r="C207" s="86" t="str">
        <f>副作用項目!$B106</f>
        <v>チラブルチニブ(ﾍﾞﾚｷｼﾌﾞﾙ)</v>
      </c>
      <c r="D207" s="80" t="s">
        <v>1091</v>
      </c>
      <c r="E207" s="80" t="s">
        <v>1092</v>
      </c>
      <c r="F207" s="80"/>
      <c r="G207" s="80"/>
      <c r="H207" s="80"/>
      <c r="I207" s="80"/>
      <c r="J207" s="80"/>
      <c r="K207" s="80"/>
      <c r="L207" s="80"/>
      <c r="M207" s="80"/>
      <c r="N207" s="80"/>
      <c r="O207" s="80"/>
      <c r="P207" s="80"/>
      <c r="Q207" s="80"/>
      <c r="R207" s="80"/>
      <c r="S207" s="80"/>
      <c r="T207" s="80"/>
      <c r="U207" s="80"/>
      <c r="V207" s="80"/>
      <c r="W207" s="80"/>
      <c r="X207" s="80"/>
      <c r="Y207" s="80"/>
      <c r="Z207" s="80"/>
      <c r="AA207" s="80"/>
      <c r="AB207" s="80"/>
      <c r="AC207" s="80" t="s">
        <v>466</v>
      </c>
      <c r="AD207" s="80" t="s">
        <v>20</v>
      </c>
      <c r="AE207" s="80" t="s">
        <v>24</v>
      </c>
      <c r="AF207" s="80" t="s">
        <v>23</v>
      </c>
      <c r="AG207" s="80" t="s">
        <v>35</v>
      </c>
      <c r="AH207" s="80" t="s">
        <v>643</v>
      </c>
      <c r="AI207" s="80" t="s">
        <v>40</v>
      </c>
      <c r="AJ207" s="80" t="s">
        <v>509</v>
      </c>
      <c r="AK207" s="80" t="s">
        <v>41</v>
      </c>
      <c r="AL207" s="80" t="s">
        <v>625</v>
      </c>
      <c r="AM207" s="80" t="s">
        <v>238</v>
      </c>
      <c r="AN207" s="80" t="s">
        <v>593</v>
      </c>
    </row>
    <row r="208" spans="1:40">
      <c r="A208" t="str">
        <f>IF(副作用項目!$AN107=TRUE,1,"")</f>
        <v/>
      </c>
      <c r="B208" t="str">
        <f>IF(A208=1,SUM(A$3:A208),"")</f>
        <v/>
      </c>
      <c r="C208" s="86" t="str">
        <f>副作用項目!$B107</f>
        <v>イブルチニブ(ｲﾑﾌﾞﾙﾋﾞｶ)</v>
      </c>
      <c r="D208" s="80" t="s">
        <v>1093</v>
      </c>
      <c r="E208" s="80" t="s">
        <v>1094</v>
      </c>
      <c r="F208" s="80"/>
      <c r="G208" s="80"/>
      <c r="H208" s="80"/>
      <c r="I208" s="80"/>
      <c r="J208" s="80"/>
      <c r="K208" s="80"/>
      <c r="L208" s="80"/>
      <c r="M208" s="80"/>
      <c r="N208" s="80"/>
      <c r="O208" s="80"/>
      <c r="P208" s="80"/>
      <c r="Q208" s="80"/>
      <c r="R208" s="80"/>
      <c r="S208" s="80"/>
      <c r="T208" s="80"/>
      <c r="U208" s="80"/>
      <c r="V208" s="80"/>
      <c r="W208" s="80"/>
      <c r="X208" s="80"/>
      <c r="Y208" s="80"/>
      <c r="Z208" s="80"/>
      <c r="AA208" s="80"/>
      <c r="AB208" s="80"/>
      <c r="AC208" s="80" t="s">
        <v>466</v>
      </c>
      <c r="AD208" s="80" t="s">
        <v>22</v>
      </c>
      <c r="AE208" s="80" t="s">
        <v>35</v>
      </c>
      <c r="AF208" s="81" t="s">
        <v>615</v>
      </c>
      <c r="AG208" s="81" t="s">
        <v>42</v>
      </c>
      <c r="AH208" s="81" t="s">
        <v>593</v>
      </c>
      <c r="AI208" s="81" t="s">
        <v>509</v>
      </c>
      <c r="AJ208" s="81" t="s">
        <v>41</v>
      </c>
      <c r="AK208" s="81" t="s">
        <v>20</v>
      </c>
      <c r="AL208" s="81" t="s">
        <v>238</v>
      </c>
      <c r="AM208" s="80" t="s">
        <v>635</v>
      </c>
      <c r="AN208" s="80" t="s">
        <v>218</v>
      </c>
    </row>
    <row r="209" spans="1:40">
      <c r="A209" t="str">
        <f>IF(副作用項目!$AN108=TRUE,1,"")</f>
        <v/>
      </c>
      <c r="B209" t="str">
        <f>IF(A209=1,SUM(A$3:A209),"")</f>
        <v/>
      </c>
      <c r="C209" s="86" t="str">
        <f>副作用項目!$B108</f>
        <v>ツシジノスタット(ﾊｲﾔｽﾀ)</v>
      </c>
      <c r="D209" s="80" t="s">
        <v>1006</v>
      </c>
      <c r="E209" s="80" t="s">
        <v>1007</v>
      </c>
      <c r="F209" s="80"/>
      <c r="G209" s="80"/>
      <c r="H209" s="80"/>
      <c r="I209" s="80"/>
      <c r="J209" s="80"/>
      <c r="K209" s="80"/>
      <c r="L209" s="80"/>
      <c r="M209" s="80"/>
      <c r="N209" s="80"/>
      <c r="O209" s="80"/>
      <c r="P209" s="80"/>
      <c r="Q209" s="80"/>
      <c r="R209" s="80"/>
      <c r="S209" s="80"/>
      <c r="T209" s="80"/>
      <c r="U209" s="80"/>
      <c r="V209" s="80"/>
      <c r="W209" s="80"/>
      <c r="X209" s="80"/>
      <c r="Y209" s="80"/>
      <c r="Z209" s="80"/>
      <c r="AA209" s="80"/>
      <c r="AB209" s="80"/>
      <c r="AC209" s="80" t="s">
        <v>35</v>
      </c>
      <c r="AD209" s="80" t="s">
        <v>466</v>
      </c>
      <c r="AE209" s="80" t="s">
        <v>24</v>
      </c>
      <c r="AF209" s="80" t="s">
        <v>22</v>
      </c>
      <c r="AG209" s="80" t="s">
        <v>643</v>
      </c>
      <c r="AH209" s="80" t="s">
        <v>40</v>
      </c>
      <c r="AI209" s="80" t="s">
        <v>41</v>
      </c>
      <c r="AJ209" s="80" t="s">
        <v>216</v>
      </c>
      <c r="AK209" s="80" t="s">
        <v>21</v>
      </c>
      <c r="AL209" s="80" t="s">
        <v>42</v>
      </c>
      <c r="AM209" s="80" t="s">
        <v>238</v>
      </c>
      <c r="AN209" s="80" t="s">
        <v>509</v>
      </c>
    </row>
    <row r="210" spans="1:40">
      <c r="A210" t="str">
        <f>IF(副作用項目!$AN109=TRUE,1,"")</f>
        <v/>
      </c>
      <c r="B210" t="str">
        <f>IF(A210=1,SUM(A$3:A210),"")</f>
        <v/>
      </c>
      <c r="C210" s="86" t="str">
        <f>副作用項目!$B109</f>
        <v>ボリノスタット(ｿﾞﾘﾝｻﾞ)</v>
      </c>
      <c r="D210" s="80" t="s">
        <v>1126</v>
      </c>
      <c r="E210" s="80" t="s">
        <v>1127</v>
      </c>
      <c r="F210" s="80"/>
      <c r="G210" s="80"/>
      <c r="H210" s="80"/>
      <c r="I210" s="80"/>
      <c r="J210" s="80"/>
      <c r="K210" s="80"/>
      <c r="L210" s="80"/>
      <c r="M210" s="80"/>
      <c r="N210" s="80"/>
      <c r="O210" s="80"/>
      <c r="P210" s="80"/>
      <c r="Q210" s="80"/>
      <c r="R210" s="80"/>
      <c r="S210" s="80"/>
      <c r="T210" s="80"/>
      <c r="U210" s="80"/>
      <c r="V210" s="80"/>
      <c r="W210" s="80"/>
      <c r="X210" s="80"/>
      <c r="Y210" s="80"/>
      <c r="Z210" s="80"/>
      <c r="AA210" s="80"/>
      <c r="AB210" s="80"/>
      <c r="AC210" s="80" t="s">
        <v>466</v>
      </c>
      <c r="AD210" s="80" t="s">
        <v>21</v>
      </c>
      <c r="AE210" s="80" t="s">
        <v>24</v>
      </c>
      <c r="AF210" s="80" t="s">
        <v>22</v>
      </c>
      <c r="AG210" s="80" t="s">
        <v>23</v>
      </c>
      <c r="AH210" s="80" t="s">
        <v>25</v>
      </c>
      <c r="AI210" s="81" t="s">
        <v>615</v>
      </c>
      <c r="AJ210" s="81" t="s">
        <v>39</v>
      </c>
      <c r="AK210" s="81" t="s">
        <v>620</v>
      </c>
      <c r="AL210" s="81" t="s">
        <v>40</v>
      </c>
      <c r="AM210" s="81" t="s">
        <v>509</v>
      </c>
      <c r="AN210" s="81" t="s">
        <v>238</v>
      </c>
    </row>
    <row r="211" spans="1:40">
      <c r="A211" t="str">
        <f>IF(副作用項目!$AN110=TRUE,1,"")</f>
        <v/>
      </c>
      <c r="B211" t="str">
        <f>IF(A211=1,SUM(A$3:A211),"")</f>
        <v/>
      </c>
      <c r="C211" s="86" t="str">
        <f>副作用項目!$B110</f>
        <v>≪予備枠136≫</v>
      </c>
      <c r="D211" s="80" t="s">
        <v>986</v>
      </c>
      <c r="E211" s="80"/>
      <c r="F211" s="80"/>
      <c r="G211" s="80"/>
      <c r="H211" s="80"/>
      <c r="I211" s="80"/>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c r="AJ211" s="80"/>
      <c r="AK211" s="80"/>
      <c r="AL211" s="80"/>
      <c r="AM211" s="80"/>
      <c r="AN211" s="80"/>
    </row>
    <row r="212" spans="1:40">
      <c r="A212" t="str">
        <f>IF(副作用項目!$AN111=TRUE,1,"")</f>
        <v/>
      </c>
      <c r="B212" t="str">
        <f>IF(A212=1,SUM(A$3:A212),"")</f>
        <v/>
      </c>
      <c r="C212" s="86" t="str">
        <f>副作用項目!$B111</f>
        <v>≪予備枠137≫</v>
      </c>
      <c r="D212" s="80" t="s">
        <v>987</v>
      </c>
      <c r="E212" s="80"/>
      <c r="F212" s="80"/>
      <c r="G212" s="80"/>
      <c r="H212" s="80"/>
      <c r="I212" s="80"/>
      <c r="J212" s="80"/>
      <c r="K212" s="80"/>
      <c r="L212" s="80"/>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c r="AJ212" s="80"/>
      <c r="AK212" s="80"/>
      <c r="AL212" s="80"/>
      <c r="AM212" s="80"/>
      <c r="AN212" s="80"/>
    </row>
    <row r="213" spans="1:40">
      <c r="A213" t="str">
        <f>IF(副作用項目!$AN112=TRUE,1,"")</f>
        <v/>
      </c>
      <c r="B213" t="str">
        <f>IF(A213=1,SUM(A$3:A213),"")</f>
        <v/>
      </c>
      <c r="C213" s="86" t="str">
        <f>副作用項目!$B112</f>
        <v>≪予備枠138≫</v>
      </c>
      <c r="D213" s="80" t="s">
        <v>988</v>
      </c>
      <c r="E213" s="80"/>
      <c r="F213" s="80"/>
      <c r="G213" s="80"/>
      <c r="H213" s="80"/>
      <c r="I213" s="80"/>
      <c r="J213" s="80"/>
      <c r="K213" s="80"/>
      <c r="L213" s="80"/>
      <c r="M213" s="80"/>
      <c r="N213" s="80"/>
      <c r="O213" s="80"/>
      <c r="P213" s="80"/>
      <c r="Q213" s="80"/>
      <c r="R213" s="80"/>
      <c r="S213" s="80"/>
      <c r="T213" s="80"/>
      <c r="U213" s="80"/>
      <c r="V213" s="80"/>
      <c r="W213" s="80"/>
      <c r="X213" s="80"/>
      <c r="Y213" s="80"/>
      <c r="Z213" s="80"/>
      <c r="AA213" s="80"/>
      <c r="AB213" s="80"/>
      <c r="AC213" s="80"/>
      <c r="AD213" s="80"/>
      <c r="AE213" s="80"/>
      <c r="AF213" s="80"/>
      <c r="AG213" s="80"/>
      <c r="AH213" s="80"/>
      <c r="AI213" s="80"/>
      <c r="AJ213" s="80"/>
      <c r="AK213" s="80"/>
      <c r="AL213" s="80"/>
      <c r="AM213" s="80"/>
      <c r="AN213" s="80"/>
    </row>
    <row r="214" spans="1:40">
      <c r="A214" t="str">
        <f>IF(副作用項目!$AR104=TRUE,1,"")</f>
        <v/>
      </c>
      <c r="B214" t="str">
        <f>IF(A214=1,SUM(A$3:A214),"")</f>
        <v/>
      </c>
      <c r="C214" s="86" t="str">
        <f>副作用項目!$T104</f>
        <v>キザルチニブ(ｳﾞｧﾝﾌﾘﾀ)</v>
      </c>
      <c r="D214" s="80" t="s">
        <v>1033</v>
      </c>
      <c r="E214" s="80" t="s">
        <v>1034</v>
      </c>
      <c r="F214" s="80"/>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t="s">
        <v>42</v>
      </c>
      <c r="AD214" s="80" t="s">
        <v>466</v>
      </c>
      <c r="AE214" s="80" t="s">
        <v>35</v>
      </c>
      <c r="AF214" s="80" t="s">
        <v>793</v>
      </c>
      <c r="AG214" s="80" t="s">
        <v>22</v>
      </c>
      <c r="AH214" s="80" t="s">
        <v>593</v>
      </c>
      <c r="AI214" s="80" t="s">
        <v>467</v>
      </c>
      <c r="AJ214" s="80" t="s">
        <v>20</v>
      </c>
      <c r="AK214" s="80" t="s">
        <v>643</v>
      </c>
      <c r="AL214" s="80" t="s">
        <v>24</v>
      </c>
      <c r="AM214" s="80" t="s">
        <v>509</v>
      </c>
      <c r="AN214" s="80" t="s">
        <v>238</v>
      </c>
    </row>
    <row r="215" spans="1:40">
      <c r="A215" t="str">
        <f>IF(副作用項目!$AR105=TRUE,1,"")</f>
        <v/>
      </c>
      <c r="B215" t="str">
        <f>IF(A215=1,SUM(A$3:A215),"")</f>
        <v/>
      </c>
      <c r="C215" s="86" t="str">
        <f>副作用項目!$T105</f>
        <v>ルキソリチニブ(ｼﾞｬｶﾋﾞ)</v>
      </c>
      <c r="D215" s="80" t="s">
        <v>1095</v>
      </c>
      <c r="E215" s="80" t="s">
        <v>1096</v>
      </c>
      <c r="F215" s="80"/>
      <c r="G215" s="80"/>
      <c r="H215" s="80"/>
      <c r="I215" s="80"/>
      <c r="J215" s="80"/>
      <c r="K215" s="80"/>
      <c r="L215" s="80"/>
      <c r="M215" s="80"/>
      <c r="N215" s="80"/>
      <c r="O215" s="80"/>
      <c r="P215" s="80"/>
      <c r="Q215" s="80"/>
      <c r="R215" s="80"/>
      <c r="S215" s="80"/>
      <c r="T215" s="80"/>
      <c r="U215" s="80"/>
      <c r="V215" s="80"/>
      <c r="W215" s="80"/>
      <c r="X215" s="80"/>
      <c r="Y215" s="80"/>
      <c r="Z215" s="80"/>
      <c r="AA215" s="80"/>
      <c r="AB215" s="80"/>
      <c r="AC215" s="80" t="s">
        <v>24</v>
      </c>
      <c r="AD215" s="80" t="s">
        <v>22</v>
      </c>
      <c r="AE215" s="80" t="s">
        <v>25</v>
      </c>
      <c r="AF215" s="80" t="s">
        <v>35</v>
      </c>
      <c r="AG215" s="80" t="s">
        <v>643</v>
      </c>
      <c r="AH215" s="80" t="s">
        <v>633</v>
      </c>
      <c r="AI215" s="80" t="s">
        <v>620</v>
      </c>
      <c r="AJ215" s="80" t="s">
        <v>42</v>
      </c>
      <c r="AK215" s="80" t="s">
        <v>40</v>
      </c>
      <c r="AL215" s="80" t="s">
        <v>509</v>
      </c>
      <c r="AM215" s="80" t="s">
        <v>238</v>
      </c>
      <c r="AN215" s="80" t="s">
        <v>467</v>
      </c>
    </row>
    <row r="216" spans="1:40">
      <c r="A216" t="str">
        <f>IF(副作用項目!$AR106=TRUE,1,"")</f>
        <v/>
      </c>
      <c r="B216" t="str">
        <f>IF(A216=1,SUM(A$3:A216),"")</f>
        <v/>
      </c>
      <c r="C216" s="86" t="str">
        <f>副作用項目!$T106</f>
        <v>イキサゾミブ(ﾆﾝﾗｰﾛ)</v>
      </c>
      <c r="D216" s="80" t="s">
        <v>1099</v>
      </c>
      <c r="E216" s="80" t="s">
        <v>1100</v>
      </c>
      <c r="F216" s="80"/>
      <c r="G216" s="80"/>
      <c r="H216" s="80"/>
      <c r="I216" s="80"/>
      <c r="J216" s="80"/>
      <c r="K216" s="80"/>
      <c r="L216" s="80"/>
      <c r="M216" s="80"/>
      <c r="N216" s="80"/>
      <c r="O216" s="80"/>
      <c r="P216" s="80"/>
      <c r="Q216" s="80"/>
      <c r="R216" s="80"/>
      <c r="S216" s="80"/>
      <c r="T216" s="80"/>
      <c r="U216" s="80"/>
      <c r="V216" s="80"/>
      <c r="W216" s="80"/>
      <c r="X216" s="80"/>
      <c r="Y216" s="80"/>
      <c r="Z216" s="80"/>
      <c r="AA216" s="80"/>
      <c r="AB216" s="80"/>
      <c r="AC216" s="80" t="s">
        <v>466</v>
      </c>
      <c r="AD216" s="80" t="s">
        <v>24</v>
      </c>
      <c r="AE216" s="80" t="s">
        <v>22</v>
      </c>
      <c r="AF216" s="80" t="s">
        <v>23</v>
      </c>
      <c r="AG216" s="80" t="s">
        <v>26</v>
      </c>
      <c r="AH216" s="80" t="s">
        <v>25</v>
      </c>
      <c r="AI216" s="80" t="s">
        <v>35</v>
      </c>
      <c r="AJ216" s="80" t="s">
        <v>509</v>
      </c>
      <c r="AK216" s="80" t="s">
        <v>593</v>
      </c>
      <c r="AL216" s="80" t="s">
        <v>238</v>
      </c>
      <c r="AM216" s="80" t="s">
        <v>635</v>
      </c>
      <c r="AN216" s="80" t="s">
        <v>790</v>
      </c>
    </row>
    <row r="217" spans="1:40">
      <c r="A217" t="str">
        <f>IF(副作用項目!$AR107=TRUE,1,"")</f>
        <v/>
      </c>
      <c r="B217" t="str">
        <f>IF(A217=1,SUM(A$3:A217),"")</f>
        <v/>
      </c>
      <c r="C217" s="86" t="str">
        <f>副作用項目!$T107</f>
        <v>ピミテスピブ(ｼﾞｪｾﾘ)</v>
      </c>
      <c r="D217" s="80" t="s">
        <v>1075</v>
      </c>
      <c r="E217" s="80" t="s">
        <v>1076</v>
      </c>
      <c r="F217" s="80"/>
      <c r="G217" s="80"/>
      <c r="H217" s="80"/>
      <c r="I217" s="80"/>
      <c r="J217" s="80"/>
      <c r="K217" s="80"/>
      <c r="L217" s="80"/>
      <c r="M217" s="80"/>
      <c r="N217" s="80"/>
      <c r="O217" s="80"/>
      <c r="P217" s="80"/>
      <c r="Q217" s="80"/>
      <c r="R217" s="80"/>
      <c r="S217" s="80"/>
      <c r="T217" s="80"/>
      <c r="U217" s="80"/>
      <c r="V217" s="80"/>
      <c r="W217" s="80"/>
      <c r="X217" s="80"/>
      <c r="Y217" s="80"/>
      <c r="Z217" s="80"/>
      <c r="AA217" s="80"/>
      <c r="AB217" s="80"/>
      <c r="AC217" s="80" t="s">
        <v>17</v>
      </c>
      <c r="AD217" s="80" t="s">
        <v>466</v>
      </c>
      <c r="AE217" s="80" t="s">
        <v>21</v>
      </c>
      <c r="AF217" s="80" t="s">
        <v>24</v>
      </c>
      <c r="AG217" s="80" t="s">
        <v>22</v>
      </c>
      <c r="AH217" s="80" t="s">
        <v>25</v>
      </c>
      <c r="AI217" s="80" t="s">
        <v>35</v>
      </c>
      <c r="AJ217" s="80" t="s">
        <v>238</v>
      </c>
      <c r="AK217" s="80" t="s">
        <v>218</v>
      </c>
      <c r="AL217" s="80" t="s">
        <v>633</v>
      </c>
      <c r="AM217" s="80" t="s">
        <v>593</v>
      </c>
      <c r="AN217" s="80"/>
    </row>
    <row r="218" spans="1:40">
      <c r="A218" t="str">
        <f>IF(副作用項目!$AR108=TRUE,1,"")</f>
        <v/>
      </c>
      <c r="B218" t="str">
        <f>IF(A218=1,SUM(A$3:A218),"")</f>
        <v/>
      </c>
      <c r="C218" s="86" t="str">
        <f>副作用項目!$T108</f>
        <v>≪予備枠139≫</v>
      </c>
      <c r="D218" s="80" t="s">
        <v>989</v>
      </c>
      <c r="E218" s="80"/>
      <c r="F218" s="80"/>
      <c r="G218" s="80"/>
      <c r="H218" s="80"/>
      <c r="I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c r="AJ218" s="80"/>
      <c r="AK218" s="80"/>
      <c r="AL218" s="80"/>
      <c r="AM218" s="80"/>
      <c r="AN218" s="80"/>
    </row>
    <row r="219" spans="1:40">
      <c r="A219" t="str">
        <f>IF(副作用項目!$AR109=TRUE,1,"")</f>
        <v/>
      </c>
      <c r="B219" t="str">
        <f>IF(A219=1,SUM(A$3:A219),"")</f>
        <v/>
      </c>
      <c r="C219" s="86" t="str">
        <f>副作用項目!$T109</f>
        <v>≪予備枠140≫</v>
      </c>
      <c r="D219" s="80" t="s">
        <v>990</v>
      </c>
      <c r="E219" s="80"/>
      <c r="F219" s="80"/>
      <c r="G219" s="80"/>
      <c r="H219" s="80"/>
      <c r="I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c r="AJ219" s="80"/>
      <c r="AK219" s="80"/>
      <c r="AL219" s="80"/>
      <c r="AM219" s="80"/>
      <c r="AN219" s="80"/>
    </row>
    <row r="220" spans="1:40">
      <c r="A220" t="str">
        <f>IF(副作用項目!$AR110=TRUE,1,"")</f>
        <v/>
      </c>
      <c r="B220" t="str">
        <f>IF(A220=1,SUM(A$3:A220),"")</f>
        <v/>
      </c>
      <c r="C220" s="86" t="str">
        <f>副作用項目!$T110</f>
        <v>≪予備枠141≫</v>
      </c>
      <c r="D220" s="80" t="s">
        <v>991</v>
      </c>
      <c r="E220" s="80"/>
      <c r="F220" s="80"/>
      <c r="G220" s="80"/>
      <c r="H220" s="80"/>
      <c r="I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c r="AJ220" s="80"/>
      <c r="AK220" s="80"/>
      <c r="AL220" s="80"/>
      <c r="AM220" s="80"/>
      <c r="AN220" s="80"/>
    </row>
    <row r="221" spans="1:40">
      <c r="A221" t="str">
        <f>IF(副作用項目!$AR111=TRUE,1,"")</f>
        <v/>
      </c>
      <c r="B221" t="str">
        <f>IF(A221=1,SUM(A$3:A221),"")</f>
        <v/>
      </c>
      <c r="C221" s="86" t="str">
        <f>副作用項目!$T111</f>
        <v>≪予備枠142≫</v>
      </c>
      <c r="D221" s="80" t="s">
        <v>992</v>
      </c>
      <c r="E221" s="80"/>
      <c r="F221" s="80"/>
      <c r="G221" s="80"/>
      <c r="H221" s="80"/>
      <c r="I221" s="80"/>
      <c r="J221" s="80"/>
      <c r="K221" s="80"/>
      <c r="L221" s="80"/>
      <c r="M221" s="80"/>
      <c r="N221" s="80"/>
      <c r="O221" s="80"/>
      <c r="P221" s="80"/>
      <c r="Q221" s="80"/>
      <c r="R221" s="80"/>
      <c r="S221" s="80"/>
      <c r="T221" s="80"/>
      <c r="U221" s="80"/>
      <c r="V221" s="80"/>
      <c r="W221" s="80"/>
      <c r="X221" s="80"/>
      <c r="Y221" s="80"/>
      <c r="Z221" s="80"/>
      <c r="AA221" s="80"/>
      <c r="AB221" s="80"/>
      <c r="AC221" s="80"/>
      <c r="AD221" s="80"/>
      <c r="AE221" s="80"/>
      <c r="AF221" s="80"/>
      <c r="AG221" s="80"/>
      <c r="AH221" s="80"/>
      <c r="AI221" s="80"/>
      <c r="AJ221" s="80"/>
      <c r="AK221" s="80"/>
      <c r="AL221" s="80"/>
      <c r="AM221" s="80"/>
      <c r="AN221" s="80"/>
    </row>
    <row r="222" spans="1:40">
      <c r="A222" t="str">
        <f>IF(副作用項目!$AR112=TRUE,1,"")</f>
        <v/>
      </c>
      <c r="B222" t="str">
        <f>IF(A222=1,SUM(A$3:A222),"")</f>
        <v/>
      </c>
      <c r="C222" s="86" t="str">
        <f>副作用項目!$T112</f>
        <v>≪予備枠143≫</v>
      </c>
      <c r="D222" s="80" t="s">
        <v>993</v>
      </c>
      <c r="E222" s="80"/>
      <c r="F222" s="80"/>
      <c r="G222" s="80"/>
      <c r="H222" s="80"/>
      <c r="I222" s="80"/>
      <c r="J222" s="80"/>
      <c r="K222" s="80"/>
      <c r="L222" s="80"/>
      <c r="M222" s="80"/>
      <c r="N222" s="80"/>
      <c r="O222" s="80"/>
      <c r="P222" s="80"/>
      <c r="Q222" s="80"/>
      <c r="R222" s="80"/>
      <c r="S222" s="80"/>
      <c r="T222" s="80"/>
      <c r="U222" s="80"/>
      <c r="V222" s="80"/>
      <c r="W222" s="80"/>
      <c r="X222" s="80"/>
      <c r="Y222" s="80"/>
      <c r="Z222" s="80"/>
      <c r="AA222" s="80"/>
      <c r="AB222" s="80"/>
      <c r="AC222" s="80"/>
      <c r="AD222" s="80"/>
      <c r="AE222" s="80"/>
      <c r="AF222" s="80"/>
      <c r="AG222" s="80"/>
      <c r="AH222" s="80"/>
      <c r="AI222" s="80"/>
      <c r="AJ222" s="80"/>
      <c r="AK222" s="80"/>
      <c r="AL222" s="80"/>
      <c r="AM222" s="80"/>
      <c r="AN222" s="80"/>
    </row>
    <row r="223" spans="1:40">
      <c r="A223" t="str">
        <f>IF(副作用項目!$AN114=TRUE,1,"")</f>
        <v/>
      </c>
      <c r="B223" t="str">
        <f>IF(A223=1,SUM(A$3:A223),"")</f>
        <v/>
      </c>
      <c r="C223" s="86" t="str">
        <f>副作用項目!$B114</f>
        <v>ポマリドミド(ﾎﾟﾏﾘｽﾄ)</v>
      </c>
      <c r="D223" s="79" t="s">
        <v>776</v>
      </c>
      <c r="E223" s="79" t="s">
        <v>777</v>
      </c>
      <c r="F223" s="80"/>
      <c r="G223" s="80" t="s">
        <v>714</v>
      </c>
      <c r="H223" s="80" t="s">
        <v>24</v>
      </c>
      <c r="I223" s="80" t="s">
        <v>22</v>
      </c>
      <c r="J223" s="80" t="s">
        <v>23</v>
      </c>
      <c r="K223" s="83" t="s">
        <v>25</v>
      </c>
      <c r="L223" s="80" t="s">
        <v>35</v>
      </c>
      <c r="M223" s="80" t="s">
        <v>620</v>
      </c>
      <c r="N223" s="83" t="s">
        <v>42</v>
      </c>
      <c r="O223" s="80" t="s">
        <v>40</v>
      </c>
      <c r="P223" s="80" t="s">
        <v>509</v>
      </c>
      <c r="Q223" s="80" t="s">
        <v>41</v>
      </c>
      <c r="R223" s="80" t="s">
        <v>238</v>
      </c>
      <c r="S223" s="83" t="s">
        <v>635</v>
      </c>
      <c r="T223" s="80" t="s">
        <v>26</v>
      </c>
      <c r="U223" s="80"/>
      <c r="V223" s="80"/>
      <c r="W223" s="80"/>
      <c r="X223" s="80"/>
      <c r="Y223" s="80"/>
      <c r="Z223" s="80"/>
      <c r="AA223" s="80"/>
      <c r="AB223" s="80"/>
      <c r="AC223" s="80" t="s">
        <v>24</v>
      </c>
      <c r="AD223" s="80" t="s">
        <v>22</v>
      </c>
      <c r="AE223" s="80" t="s">
        <v>23</v>
      </c>
      <c r="AF223" s="80" t="s">
        <v>35</v>
      </c>
      <c r="AG223" s="80" t="s">
        <v>620</v>
      </c>
      <c r="AH223" s="80" t="s">
        <v>40</v>
      </c>
      <c r="AI223" s="80" t="s">
        <v>509</v>
      </c>
      <c r="AJ223" s="80" t="s">
        <v>41</v>
      </c>
      <c r="AK223" s="80" t="s">
        <v>238</v>
      </c>
      <c r="AL223" s="80" t="s">
        <v>607</v>
      </c>
      <c r="AM223" s="80"/>
      <c r="AN223" s="80"/>
    </row>
    <row r="224" spans="1:40">
      <c r="A224" t="str">
        <f>IF(副作用項目!$AN115=TRUE,1,"")</f>
        <v/>
      </c>
      <c r="B224" t="str">
        <f>IF(A224=1,SUM(A$3:A224),"")</f>
        <v/>
      </c>
      <c r="C224" s="86" t="str">
        <f>副作用項目!$B115</f>
        <v>レナリドミド(ﾚﾌﾞﾗﾐﾄﾞ)</v>
      </c>
      <c r="D224" s="79" t="s">
        <v>778</v>
      </c>
      <c r="E224" s="79" t="s">
        <v>779</v>
      </c>
      <c r="F224" s="80"/>
      <c r="G224" s="80" t="s">
        <v>787</v>
      </c>
      <c r="H224" s="80" t="s">
        <v>24</v>
      </c>
      <c r="I224" s="80" t="s">
        <v>23</v>
      </c>
      <c r="J224" s="80" t="s">
        <v>26</v>
      </c>
      <c r="K224" s="80" t="s">
        <v>25</v>
      </c>
      <c r="L224" s="80" t="s">
        <v>35</v>
      </c>
      <c r="M224" s="83" t="s">
        <v>643</v>
      </c>
      <c r="N224" s="80" t="s">
        <v>620</v>
      </c>
      <c r="O224" s="80" t="s">
        <v>42</v>
      </c>
      <c r="P224" s="80" t="s">
        <v>40</v>
      </c>
      <c r="Q224" s="80" t="s">
        <v>509</v>
      </c>
      <c r="R224" s="83" t="s">
        <v>664</v>
      </c>
      <c r="S224" s="80" t="s">
        <v>238</v>
      </c>
      <c r="T224" s="83" t="s">
        <v>635</v>
      </c>
      <c r="U224" s="80"/>
      <c r="V224" s="80"/>
      <c r="W224" s="80"/>
      <c r="X224" s="80"/>
      <c r="Y224" s="80"/>
      <c r="Z224" s="80"/>
      <c r="AA224" s="80"/>
      <c r="AB224" s="80"/>
      <c r="AC224" s="80" t="s">
        <v>24</v>
      </c>
      <c r="AD224" s="80" t="s">
        <v>23</v>
      </c>
      <c r="AE224" s="80" t="s">
        <v>607</v>
      </c>
      <c r="AF224" s="80" t="s">
        <v>25</v>
      </c>
      <c r="AG224" s="80" t="s">
        <v>35</v>
      </c>
      <c r="AH224" s="80" t="s">
        <v>620</v>
      </c>
      <c r="AI224" s="80" t="s">
        <v>42</v>
      </c>
      <c r="AJ224" s="80" t="s">
        <v>40</v>
      </c>
      <c r="AK224" s="80" t="s">
        <v>509</v>
      </c>
      <c r="AL224" s="80" t="s">
        <v>238</v>
      </c>
      <c r="AM224" s="80"/>
      <c r="AN224" s="80"/>
    </row>
    <row r="225" spans="1:40">
      <c r="A225" t="str">
        <f>IF(副作用項目!$AN116=TRUE,1,"")</f>
        <v/>
      </c>
      <c r="B225" t="str">
        <f>IF(A225=1,SUM(A$3:A225),"")</f>
        <v/>
      </c>
      <c r="C225" s="86" t="str">
        <f>副作用項目!$B116</f>
        <v>ベネトクラクス(ﾍﾞﾈｸﾚｸｽﾀ)</v>
      </c>
      <c r="D225" s="79" t="s">
        <v>780</v>
      </c>
      <c r="E225" s="79" t="s">
        <v>781</v>
      </c>
      <c r="F225" s="80"/>
      <c r="G225" s="80" t="s">
        <v>787</v>
      </c>
      <c r="H225" s="83" t="s">
        <v>17</v>
      </c>
      <c r="I225" s="80" t="s">
        <v>466</v>
      </c>
      <c r="J225" s="80" t="s">
        <v>24</v>
      </c>
      <c r="K225" s="80" t="s">
        <v>22</v>
      </c>
      <c r="L225" s="80" t="s">
        <v>35</v>
      </c>
      <c r="M225" s="80" t="s">
        <v>505</v>
      </c>
      <c r="N225" s="80" t="s">
        <v>40</v>
      </c>
      <c r="O225" s="80" t="s">
        <v>509</v>
      </c>
      <c r="P225" s="80" t="s">
        <v>238</v>
      </c>
      <c r="Q225" s="80" t="s">
        <v>241</v>
      </c>
      <c r="R225" s="80"/>
      <c r="S225" s="80"/>
      <c r="T225" s="80"/>
      <c r="U225" s="80"/>
      <c r="V225" s="80"/>
      <c r="W225" s="80"/>
      <c r="X225" s="80"/>
      <c r="Y225" s="80"/>
      <c r="Z225" s="80"/>
      <c r="AA225" s="80"/>
      <c r="AB225" s="80"/>
      <c r="AC225" s="80" t="s">
        <v>466</v>
      </c>
      <c r="AD225" s="80" t="s">
        <v>24</v>
      </c>
      <c r="AE225" s="80" t="s">
        <v>22</v>
      </c>
      <c r="AF225" s="80" t="s">
        <v>35</v>
      </c>
      <c r="AG225" s="80" t="s">
        <v>505</v>
      </c>
      <c r="AH225" s="80" t="s">
        <v>40</v>
      </c>
      <c r="AI225" s="80" t="s">
        <v>509</v>
      </c>
      <c r="AJ225" s="80" t="s">
        <v>238</v>
      </c>
      <c r="AK225" s="80" t="s">
        <v>241</v>
      </c>
      <c r="AL225" s="80"/>
      <c r="AM225" s="80"/>
      <c r="AN225" s="80"/>
    </row>
    <row r="226" spans="1:40">
      <c r="A226" t="str">
        <f>IF(副作用項目!$AN117=TRUE,1,"")</f>
        <v/>
      </c>
      <c r="B226" t="str">
        <f>IF(A226=1,SUM(A$3:A226),"")</f>
        <v/>
      </c>
      <c r="C226" s="86" t="str">
        <f>副作用項目!$B117</f>
        <v>≪予備枠144≫</v>
      </c>
      <c r="D226" s="79" t="s">
        <v>994</v>
      </c>
      <c r="E226" s="80"/>
      <c r="F226" s="80"/>
      <c r="G226" s="80"/>
      <c r="H226" s="80"/>
      <c r="I226" s="80"/>
      <c r="J226" s="80"/>
      <c r="K226" s="80"/>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c r="AJ226" s="80"/>
      <c r="AK226" s="80"/>
      <c r="AL226" s="80"/>
      <c r="AM226" s="80"/>
      <c r="AN226" s="80"/>
    </row>
    <row r="227" spans="1:40">
      <c r="A227" t="str">
        <f>IF(副作用項目!$AN118=TRUE,1,"")</f>
        <v/>
      </c>
      <c r="B227" t="str">
        <f>IF(A227=1,SUM(A$3:A227),"")</f>
        <v/>
      </c>
      <c r="C227" s="86" t="str">
        <f>副作用項目!$B118</f>
        <v>≪予備枠145≫</v>
      </c>
      <c r="D227" s="79" t="s">
        <v>995</v>
      </c>
      <c r="E227" s="80"/>
      <c r="F227" s="80"/>
      <c r="G227" s="80"/>
      <c r="H227" s="80"/>
      <c r="I227" s="80"/>
      <c r="J227" s="80"/>
      <c r="K227" s="80"/>
      <c r="L227" s="80"/>
      <c r="M227" s="80"/>
      <c r="N227" s="80"/>
      <c r="O227" s="80"/>
      <c r="P227" s="80"/>
      <c r="Q227" s="80"/>
      <c r="R227" s="80"/>
      <c r="S227" s="80"/>
      <c r="T227" s="80"/>
      <c r="U227" s="80"/>
      <c r="V227" s="80"/>
      <c r="W227" s="80"/>
      <c r="X227" s="80"/>
      <c r="Y227" s="80"/>
      <c r="Z227" s="80"/>
      <c r="AA227" s="80"/>
      <c r="AB227" s="80"/>
      <c r="AC227" s="80"/>
      <c r="AD227" s="80"/>
      <c r="AE227" s="80"/>
      <c r="AF227" s="80"/>
      <c r="AG227" s="80"/>
      <c r="AH227" s="80"/>
      <c r="AI227" s="80"/>
      <c r="AJ227" s="80"/>
      <c r="AK227" s="80"/>
      <c r="AL227" s="80"/>
      <c r="AM227" s="80"/>
      <c r="AN227" s="80"/>
    </row>
    <row r="228" spans="1:40">
      <c r="A228" t="str">
        <f>IF(副作用項目!$AR114=TRUE,1,"")</f>
        <v/>
      </c>
      <c r="B228" t="str">
        <f>IF(A228=1,SUM(A$3:A228),"")</f>
        <v/>
      </c>
      <c r="C228" s="86" t="str">
        <f>副作用項目!$T114</f>
        <v>タミバロテン(ｱﾑﾉﾚｲｸ)</v>
      </c>
      <c r="D228" s="79" t="s">
        <v>1124</v>
      </c>
      <c r="E228" s="79" t="s">
        <v>1125</v>
      </c>
      <c r="F228" s="80"/>
      <c r="G228" s="80"/>
      <c r="H228" s="80"/>
      <c r="I228" s="80"/>
      <c r="J228" s="80"/>
      <c r="K228" s="80"/>
      <c r="L228" s="80"/>
      <c r="M228" s="80"/>
      <c r="N228" s="80"/>
      <c r="O228" s="80"/>
      <c r="P228" s="80"/>
      <c r="Q228" s="80"/>
      <c r="R228" s="80"/>
      <c r="S228" s="80"/>
      <c r="T228" s="80"/>
      <c r="U228" s="80"/>
      <c r="V228" s="80"/>
      <c r="W228" s="80"/>
      <c r="X228" s="80"/>
      <c r="Y228" s="80"/>
      <c r="Z228" s="80"/>
      <c r="AA228" s="80"/>
      <c r="AB228" s="80"/>
      <c r="AC228" s="80" t="s">
        <v>24</v>
      </c>
      <c r="AD228" s="80" t="s">
        <v>25</v>
      </c>
      <c r="AE228" s="80" t="s">
        <v>35</v>
      </c>
      <c r="AF228" s="80" t="s">
        <v>505</v>
      </c>
      <c r="AG228" s="80" t="s">
        <v>620</v>
      </c>
      <c r="AH228" s="80" t="s">
        <v>40</v>
      </c>
      <c r="AI228" s="80" t="s">
        <v>509</v>
      </c>
      <c r="AJ228" s="80" t="s">
        <v>41</v>
      </c>
      <c r="AK228" s="80" t="s">
        <v>502</v>
      </c>
      <c r="AL228" s="80" t="s">
        <v>635</v>
      </c>
      <c r="AM228" s="80"/>
      <c r="AN228" s="80"/>
    </row>
    <row r="229" spans="1:40">
      <c r="A229" t="str">
        <f>IF(副作用項目!$AR115=TRUE,1,"")</f>
        <v/>
      </c>
      <c r="B229" t="str">
        <f>IF(A229=1,SUM(A$3:A229),"")</f>
        <v/>
      </c>
      <c r="C229" s="86" t="str">
        <f>副作用項目!$T115</f>
        <v>トレチノイン(ﾍﾞｻﾉｲﾄﾞ)</v>
      </c>
      <c r="D229" s="80" t="s">
        <v>1122</v>
      </c>
      <c r="E229" s="80" t="s">
        <v>1123</v>
      </c>
      <c r="F229" s="80"/>
      <c r="G229" s="80"/>
      <c r="H229" s="80"/>
      <c r="I229" s="80"/>
      <c r="J229" s="80"/>
      <c r="K229" s="80"/>
      <c r="L229" s="80"/>
      <c r="M229" s="80"/>
      <c r="N229" s="80"/>
      <c r="O229" s="80"/>
      <c r="P229" s="80"/>
      <c r="Q229" s="80"/>
      <c r="R229" s="80"/>
      <c r="S229" s="80"/>
      <c r="T229" s="80"/>
      <c r="U229" s="80"/>
      <c r="V229" s="80"/>
      <c r="W229" s="80"/>
      <c r="X229" s="80"/>
      <c r="Y229" s="80"/>
      <c r="Z229" s="80"/>
      <c r="AA229" s="80"/>
      <c r="AB229" s="80"/>
      <c r="AC229" s="80" t="s">
        <v>17</v>
      </c>
      <c r="AD229" s="80" t="s">
        <v>24</v>
      </c>
      <c r="AE229" s="80" t="s">
        <v>25</v>
      </c>
      <c r="AF229" s="80" t="s">
        <v>35</v>
      </c>
      <c r="AG229" s="81" t="s">
        <v>614</v>
      </c>
      <c r="AH229" s="81" t="s">
        <v>620</v>
      </c>
      <c r="AI229" s="81" t="s">
        <v>42</v>
      </c>
      <c r="AJ229" s="81" t="s">
        <v>40</v>
      </c>
      <c r="AK229" s="81" t="s">
        <v>41</v>
      </c>
      <c r="AL229" s="80" t="s">
        <v>625</v>
      </c>
      <c r="AM229" s="80" t="s">
        <v>467</v>
      </c>
      <c r="AN229" s="80" t="s">
        <v>635</v>
      </c>
    </row>
    <row r="230" spans="1:40">
      <c r="A230" t="str">
        <f>IF(副作用項目!$AR116=TRUE,1,"")</f>
        <v/>
      </c>
      <c r="B230" t="str">
        <f>IF(A230=1,SUM(A$3:A230),"")</f>
        <v/>
      </c>
      <c r="C230" s="86" t="str">
        <f>副作用項目!$T116</f>
        <v>アナグレリド(ｱｸﾞﾘﾘﾝ)</v>
      </c>
      <c r="D230" s="80" t="s">
        <v>1077</v>
      </c>
      <c r="E230" s="80" t="s">
        <v>1078</v>
      </c>
      <c r="F230" s="80"/>
      <c r="G230" s="80"/>
      <c r="H230" s="80"/>
      <c r="I230" s="80"/>
      <c r="J230" s="80"/>
      <c r="K230" s="80"/>
      <c r="L230" s="80"/>
      <c r="M230" s="80"/>
      <c r="N230" s="80"/>
      <c r="O230" s="80"/>
      <c r="P230" s="80"/>
      <c r="Q230" s="80"/>
      <c r="R230" s="80"/>
      <c r="S230" s="80"/>
      <c r="T230" s="80"/>
      <c r="U230" s="80"/>
      <c r="V230" s="80"/>
      <c r="W230" s="80"/>
      <c r="X230" s="80"/>
      <c r="Y230" s="80"/>
      <c r="Z230" s="80"/>
      <c r="AA230" s="80"/>
      <c r="AB230" s="80"/>
      <c r="AC230" s="80" t="s">
        <v>22</v>
      </c>
      <c r="AD230" s="80" t="s">
        <v>25</v>
      </c>
      <c r="AE230" s="80" t="s">
        <v>42</v>
      </c>
      <c r="AF230" s="80" t="s">
        <v>509</v>
      </c>
      <c r="AG230" s="80" t="s">
        <v>238</v>
      </c>
      <c r="AH230" s="80" t="s">
        <v>467</v>
      </c>
      <c r="AI230" s="80" t="s">
        <v>620</v>
      </c>
      <c r="AJ230" s="80" t="s">
        <v>35</v>
      </c>
      <c r="AK230" s="80" t="s">
        <v>40</v>
      </c>
      <c r="AL230" s="80" t="s">
        <v>41</v>
      </c>
      <c r="AM230" s="80" t="s">
        <v>635</v>
      </c>
      <c r="AN230" s="80"/>
    </row>
    <row r="231" spans="1:40">
      <c r="A231" t="str">
        <f>IF(副作用項目!$AR117=TRUE,1,"")</f>
        <v/>
      </c>
      <c r="B231" t="str">
        <f>IF(A231=1,SUM(A$3:A231),"")</f>
        <v/>
      </c>
      <c r="C231" s="86" t="str">
        <f>副作用項目!$T117</f>
        <v>≪予備枠146≫</v>
      </c>
      <c r="D231" s="79" t="s">
        <v>996</v>
      </c>
      <c r="E231" s="80"/>
      <c r="F231" s="80"/>
      <c r="G231" s="80"/>
      <c r="H231" s="80"/>
      <c r="I231" s="80"/>
      <c r="J231" s="80"/>
      <c r="K231" s="80"/>
      <c r="L231" s="80"/>
      <c r="M231" s="80"/>
      <c r="N231" s="80"/>
      <c r="O231" s="80"/>
      <c r="P231" s="80"/>
      <c r="Q231" s="80"/>
      <c r="R231" s="80"/>
      <c r="S231" s="80"/>
      <c r="T231" s="80"/>
      <c r="U231" s="80"/>
      <c r="V231" s="80"/>
      <c r="W231" s="80"/>
      <c r="X231" s="80"/>
      <c r="Y231" s="80"/>
      <c r="Z231" s="80"/>
      <c r="AA231" s="80"/>
      <c r="AB231" s="80"/>
      <c r="AC231" s="80"/>
      <c r="AD231" s="80"/>
      <c r="AE231" s="80"/>
      <c r="AF231" s="80"/>
      <c r="AG231" s="80"/>
      <c r="AH231" s="80"/>
      <c r="AI231" s="80"/>
      <c r="AJ231" s="80"/>
      <c r="AK231" s="80"/>
      <c r="AL231" s="80"/>
      <c r="AM231" s="80"/>
      <c r="AN231" s="80"/>
    </row>
    <row r="232" spans="1:40">
      <c r="A232" t="str">
        <f>IF(副作用項目!$AR118=TRUE,1,"")</f>
        <v/>
      </c>
      <c r="B232" t="str">
        <f>IF(A232=1,SUM(A$3:A232),"")</f>
        <v/>
      </c>
      <c r="C232" s="86" t="str">
        <f>副作用項目!$T118</f>
        <v>≪予備枠147≫</v>
      </c>
      <c r="D232" s="79" t="s">
        <v>997</v>
      </c>
      <c r="E232" s="80"/>
      <c r="F232" s="80"/>
      <c r="G232" s="80"/>
      <c r="H232" s="80"/>
      <c r="I232" s="80"/>
      <c r="J232" s="80"/>
      <c r="K232" s="80"/>
      <c r="L232" s="80"/>
      <c r="M232" s="80"/>
      <c r="N232" s="80"/>
      <c r="O232" s="80"/>
      <c r="P232" s="80"/>
      <c r="Q232" s="80"/>
      <c r="R232" s="80"/>
      <c r="S232" s="80"/>
      <c r="T232" s="80"/>
      <c r="U232" s="80"/>
      <c r="V232" s="80"/>
      <c r="W232" s="80"/>
      <c r="X232" s="80"/>
      <c r="Y232" s="80"/>
      <c r="Z232" s="80"/>
      <c r="AA232" s="80"/>
      <c r="AB232" s="80"/>
      <c r="AC232" s="80"/>
      <c r="AD232" s="80"/>
      <c r="AE232" s="80"/>
      <c r="AF232" s="80"/>
      <c r="AG232" s="80"/>
      <c r="AH232" s="80"/>
      <c r="AI232" s="80"/>
      <c r="AJ232" s="80"/>
      <c r="AK232" s="80"/>
      <c r="AL232" s="80"/>
      <c r="AM232" s="80"/>
      <c r="AN232" s="80"/>
    </row>
    <row r="233" spans="1:40">
      <c r="A233" t="str">
        <f>IF(副作用項目!$AN120=TRUE,1,"")</f>
        <v/>
      </c>
      <c r="B233" t="str">
        <f>IF(A233=1,SUM(A$3:A233),"")</f>
        <v/>
      </c>
      <c r="C233" s="86" t="str">
        <f>副作用項目!$B120</f>
        <v>タモキシフェン(ﾉﾙﾊﾞﾃﾞｯｸｽ)</v>
      </c>
      <c r="D233" s="80" t="s">
        <v>1107</v>
      </c>
      <c r="E233" s="80" t="s">
        <v>1108</v>
      </c>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t="s">
        <v>466</v>
      </c>
      <c r="AD233" s="80" t="s">
        <v>24</v>
      </c>
      <c r="AE233" s="80" t="s">
        <v>25</v>
      </c>
      <c r="AF233" s="80" t="s">
        <v>35</v>
      </c>
      <c r="AG233" s="80" t="s">
        <v>620</v>
      </c>
      <c r="AH233" s="80" t="s">
        <v>40</v>
      </c>
      <c r="AI233" s="80" t="s">
        <v>509</v>
      </c>
      <c r="AJ233" s="80" t="s">
        <v>41</v>
      </c>
      <c r="AK233" s="80" t="s">
        <v>238</v>
      </c>
      <c r="AL233" s="80" t="s">
        <v>635</v>
      </c>
      <c r="AM233" s="80" t="s">
        <v>218</v>
      </c>
      <c r="AN233" s="80"/>
    </row>
    <row r="234" spans="1:40">
      <c r="A234" t="str">
        <f>IF(副作用項目!$AN121=TRUE,1,"")</f>
        <v/>
      </c>
      <c r="B234" t="str">
        <f>IF(A234=1,SUM(A$3:A234),"")</f>
        <v/>
      </c>
      <c r="C234" s="86" t="str">
        <f>副作用項目!$B121</f>
        <v>トレミフェン(ﾌｪｱｽﾄﾝ)</v>
      </c>
      <c r="D234" s="80" t="s">
        <v>1111</v>
      </c>
      <c r="E234" s="80" t="s">
        <v>1112</v>
      </c>
      <c r="F234" s="80"/>
      <c r="G234" s="80"/>
      <c r="H234" s="80"/>
      <c r="I234" s="80"/>
      <c r="J234" s="80"/>
      <c r="K234" s="80"/>
      <c r="L234" s="80"/>
      <c r="M234" s="80"/>
      <c r="N234" s="80"/>
      <c r="O234" s="80"/>
      <c r="P234" s="80"/>
      <c r="Q234" s="80"/>
      <c r="R234" s="80"/>
      <c r="S234" s="80"/>
      <c r="T234" s="80"/>
      <c r="U234" s="80"/>
      <c r="V234" s="80"/>
      <c r="W234" s="80"/>
      <c r="X234" s="80"/>
      <c r="Y234" s="80"/>
      <c r="Z234" s="80"/>
      <c r="AA234" s="80"/>
      <c r="AB234" s="80"/>
      <c r="AC234" s="80" t="s">
        <v>466</v>
      </c>
      <c r="AD234" s="80" t="s">
        <v>24</v>
      </c>
      <c r="AE234" s="80" t="s">
        <v>25</v>
      </c>
      <c r="AF234" s="80" t="s">
        <v>643</v>
      </c>
      <c r="AG234" s="81" t="s">
        <v>614</v>
      </c>
      <c r="AH234" s="81" t="s">
        <v>620</v>
      </c>
      <c r="AI234" s="81" t="s">
        <v>40</v>
      </c>
      <c r="AJ234" s="81" t="s">
        <v>509</v>
      </c>
      <c r="AK234" s="81" t="s">
        <v>238</v>
      </c>
      <c r="AL234" s="80" t="s">
        <v>635</v>
      </c>
      <c r="AM234" s="80"/>
      <c r="AN234" s="80"/>
    </row>
    <row r="235" spans="1:40">
      <c r="A235" t="str">
        <f>IF(副作用項目!$AN122=TRUE,1,"")</f>
        <v/>
      </c>
      <c r="B235" t="str">
        <f>IF(A235=1,SUM(A$3:A235),"")</f>
        <v/>
      </c>
      <c r="C235" s="86" t="str">
        <f>副作用項目!$B122</f>
        <v>エキセメスタン(ｱﾛﾏｼﾝ)</v>
      </c>
      <c r="D235" s="80" t="s">
        <v>1019</v>
      </c>
      <c r="E235" s="80" t="s">
        <v>1020</v>
      </c>
      <c r="F235" s="80"/>
      <c r="G235" s="80"/>
      <c r="H235" s="80"/>
      <c r="I235" s="80"/>
      <c r="J235" s="80"/>
      <c r="K235" s="80"/>
      <c r="L235" s="80"/>
      <c r="M235" s="80"/>
      <c r="N235" s="80"/>
      <c r="O235" s="80"/>
      <c r="P235" s="80"/>
      <c r="Q235" s="80"/>
      <c r="R235" s="80"/>
      <c r="S235" s="80"/>
      <c r="T235" s="80"/>
      <c r="U235" s="80"/>
      <c r="V235" s="80"/>
      <c r="W235" s="80"/>
      <c r="X235" s="80"/>
      <c r="Y235" s="80"/>
      <c r="Z235" s="80"/>
      <c r="AA235" s="80"/>
      <c r="AB235" s="80"/>
      <c r="AC235" s="80" t="s">
        <v>24</v>
      </c>
      <c r="AD235" s="80" t="s">
        <v>466</v>
      </c>
      <c r="AE235" s="80" t="s">
        <v>37</v>
      </c>
      <c r="AF235" s="81" t="s">
        <v>615</v>
      </c>
      <c r="AG235" s="80"/>
      <c r="AH235" s="80"/>
      <c r="AI235" s="80"/>
      <c r="AJ235" s="80"/>
      <c r="AK235" s="80"/>
      <c r="AL235" s="80"/>
      <c r="AM235" s="80"/>
      <c r="AN235" s="80"/>
    </row>
    <row r="236" spans="1:40">
      <c r="A236" t="str">
        <f>IF(副作用項目!$AN123=TRUE,1,"")</f>
        <v/>
      </c>
      <c r="B236" t="str">
        <f>IF(A236=1,SUM(A$3:A236),"")</f>
        <v/>
      </c>
      <c r="C236" s="86" t="str">
        <f>副作用項目!$B123</f>
        <v>アナストロゾール(ｱﾘﾐﾃﾞｯｸｽ)</v>
      </c>
      <c r="D236" s="80" t="s">
        <v>1109</v>
      </c>
      <c r="E236" s="80" t="s">
        <v>1110</v>
      </c>
      <c r="F236" s="80"/>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t="s">
        <v>466</v>
      </c>
      <c r="AD236" s="80" t="s">
        <v>24</v>
      </c>
      <c r="AE236" s="80" t="s">
        <v>25</v>
      </c>
      <c r="AF236" s="80" t="s">
        <v>35</v>
      </c>
      <c r="AG236" s="81" t="s">
        <v>615</v>
      </c>
      <c r="AH236" s="81" t="s">
        <v>620</v>
      </c>
      <c r="AI236" s="81" t="s">
        <v>40</v>
      </c>
      <c r="AJ236" s="81" t="s">
        <v>41</v>
      </c>
      <c r="AK236" s="81" t="s">
        <v>238</v>
      </c>
      <c r="AL236" s="81" t="s">
        <v>467</v>
      </c>
      <c r="AM236" s="80" t="s">
        <v>635</v>
      </c>
      <c r="AN236" s="80"/>
    </row>
    <row r="237" spans="1:40">
      <c r="A237" t="str">
        <f>IF(副作用項目!$AN124=TRUE,1,"")</f>
        <v/>
      </c>
      <c r="B237" t="str">
        <f>IF(A237=1,SUM(A$3:A237),"")</f>
        <v/>
      </c>
      <c r="C237" s="86" t="str">
        <f>副作用項目!$B124</f>
        <v>レトロゾール(ﾌｪﾏｰﾗ)</v>
      </c>
      <c r="D237" s="80" t="s">
        <v>1063</v>
      </c>
      <c r="E237" s="80" t="s">
        <v>1064</v>
      </c>
      <c r="F237" s="80"/>
      <c r="G237" s="80"/>
      <c r="H237" s="80"/>
      <c r="I237" s="80"/>
      <c r="J237" s="80"/>
      <c r="K237" s="80"/>
      <c r="L237" s="80"/>
      <c r="M237" s="80"/>
      <c r="N237" s="80"/>
      <c r="O237" s="80"/>
      <c r="P237" s="80"/>
      <c r="Q237" s="80"/>
      <c r="R237" s="80"/>
      <c r="S237" s="80"/>
      <c r="T237" s="80"/>
      <c r="U237" s="80"/>
      <c r="V237" s="80"/>
      <c r="W237" s="80"/>
      <c r="X237" s="80"/>
      <c r="Y237" s="80"/>
      <c r="Z237" s="80"/>
      <c r="AA237" s="80"/>
      <c r="AB237" s="80"/>
      <c r="AC237" s="80" t="s">
        <v>466</v>
      </c>
      <c r="AD237" s="80" t="s">
        <v>24</v>
      </c>
      <c r="AE237" s="80" t="s">
        <v>25</v>
      </c>
      <c r="AF237" s="80" t="s">
        <v>643</v>
      </c>
      <c r="AG237" s="81" t="s">
        <v>615</v>
      </c>
      <c r="AH237" s="81" t="s">
        <v>620</v>
      </c>
      <c r="AI237" s="81" t="s">
        <v>42</v>
      </c>
      <c r="AJ237" s="81" t="s">
        <v>40</v>
      </c>
      <c r="AK237" s="80" t="s">
        <v>625</v>
      </c>
      <c r="AL237" s="80" t="s">
        <v>467</v>
      </c>
      <c r="AM237" s="80"/>
      <c r="AN237" s="80"/>
    </row>
    <row r="238" spans="1:40">
      <c r="A238" t="str">
        <f>IF(副作用項目!$AN125=TRUE,1,"")</f>
        <v/>
      </c>
      <c r="B238" t="str">
        <f>IF(A238=1,SUM(A$3:A238),"")</f>
        <v/>
      </c>
      <c r="C238" s="86" t="str">
        <f>副作用項目!$B125</f>
        <v>ﾒﾄﾞﾛｷｼﾌﾟﾛｹﾞｽﾃﾛﾝ(ﾋｽﾛﾝH)</v>
      </c>
      <c r="D238" s="80" t="s">
        <v>1113</v>
      </c>
      <c r="E238" s="80" t="s">
        <v>1114</v>
      </c>
      <c r="F238" s="80"/>
      <c r="G238" s="80"/>
      <c r="H238" s="80"/>
      <c r="I238" s="80"/>
      <c r="J238" s="80"/>
      <c r="K238" s="80"/>
      <c r="L238" s="80"/>
      <c r="M238" s="80"/>
      <c r="N238" s="80"/>
      <c r="O238" s="80"/>
      <c r="P238" s="80"/>
      <c r="Q238" s="80"/>
      <c r="R238" s="80"/>
      <c r="S238" s="80"/>
      <c r="T238" s="80"/>
      <c r="U238" s="80"/>
      <c r="V238" s="80"/>
      <c r="W238" s="80"/>
      <c r="X238" s="80"/>
      <c r="Y238" s="80"/>
      <c r="Z238" s="80"/>
      <c r="AA238" s="80"/>
      <c r="AB238" s="80"/>
      <c r="AC238" s="80" t="s">
        <v>24</v>
      </c>
      <c r="AD238" s="80" t="s">
        <v>25</v>
      </c>
      <c r="AE238" s="80" t="s">
        <v>620</v>
      </c>
      <c r="AF238" s="80" t="s">
        <v>42</v>
      </c>
      <c r="AG238" s="80" t="s">
        <v>40</v>
      </c>
      <c r="AH238" s="80" t="s">
        <v>635</v>
      </c>
      <c r="AI238" s="80" t="s">
        <v>218</v>
      </c>
      <c r="AJ238" s="80"/>
      <c r="AK238" s="80"/>
      <c r="AL238" s="80"/>
      <c r="AM238" s="80"/>
      <c r="AN238" s="80"/>
    </row>
    <row r="239" spans="1:40">
      <c r="A239" t="str">
        <f>IF(副作用項目!$AN126=TRUE,1,"")</f>
        <v/>
      </c>
      <c r="B239" t="str">
        <f>IF(A239=1,SUM(A$3:A239),"")</f>
        <v/>
      </c>
      <c r="C239" s="86" t="str">
        <f>副作用項目!$B126</f>
        <v>エストラムスチン(ｴｽﾄﾗｻｲﾄ)</v>
      </c>
      <c r="D239" s="80" t="s">
        <v>1105</v>
      </c>
      <c r="E239" s="80" t="s">
        <v>1106</v>
      </c>
      <c r="F239" s="80"/>
      <c r="G239" s="80"/>
      <c r="H239" s="80"/>
      <c r="I239" s="80"/>
      <c r="J239" s="80"/>
      <c r="K239" s="80"/>
      <c r="L239" s="80"/>
      <c r="M239" s="80"/>
      <c r="N239" s="80"/>
      <c r="O239" s="80"/>
      <c r="P239" s="80"/>
      <c r="Q239" s="80"/>
      <c r="R239" s="80"/>
      <c r="S239" s="80"/>
      <c r="T239" s="80"/>
      <c r="U239" s="80"/>
      <c r="V239" s="80"/>
      <c r="W239" s="80"/>
      <c r="X239" s="80"/>
      <c r="Y239" s="80"/>
      <c r="Z239" s="80"/>
      <c r="AA239" s="80"/>
      <c r="AB239" s="80"/>
      <c r="AC239" s="80" t="s">
        <v>466</v>
      </c>
      <c r="AD239" s="80" t="s">
        <v>24</v>
      </c>
      <c r="AE239" s="80" t="s">
        <v>22</v>
      </c>
      <c r="AF239" s="80" t="s">
        <v>25</v>
      </c>
      <c r="AG239" s="80" t="s">
        <v>633</v>
      </c>
      <c r="AH239" s="80" t="s">
        <v>620</v>
      </c>
      <c r="AI239" s="80" t="s">
        <v>509</v>
      </c>
      <c r="AJ239" s="80" t="s">
        <v>37</v>
      </c>
      <c r="AK239" s="80" t="s">
        <v>467</v>
      </c>
      <c r="AL239" s="80" t="s">
        <v>635</v>
      </c>
      <c r="AM239" s="80"/>
      <c r="AN239" s="80"/>
    </row>
    <row r="240" spans="1:40">
      <c r="A240" t="str">
        <f>IF(副作用項目!$AN127=TRUE,1,"")</f>
        <v/>
      </c>
      <c r="B240" t="str">
        <f>IF(A240=1,SUM(A$3:A240),"")</f>
        <v/>
      </c>
      <c r="C240" s="86" t="str">
        <f>副作用項目!$B127</f>
        <v>≪予備枠148≫</v>
      </c>
      <c r="D240" s="80" t="s">
        <v>998</v>
      </c>
      <c r="E240" s="80"/>
      <c r="F240" s="80"/>
      <c r="G240" s="80"/>
      <c r="H240" s="80"/>
      <c r="I240" s="80"/>
      <c r="J240" s="80"/>
      <c r="K240" s="80"/>
      <c r="L240" s="80"/>
      <c r="M240" s="80"/>
      <c r="N240" s="80"/>
      <c r="O240" s="80"/>
      <c r="P240" s="80"/>
      <c r="Q240" s="80"/>
      <c r="R240" s="80"/>
      <c r="S240" s="80"/>
      <c r="T240" s="80"/>
      <c r="U240" s="80"/>
      <c r="V240" s="80"/>
      <c r="W240" s="80"/>
      <c r="X240" s="80"/>
      <c r="Y240" s="80"/>
      <c r="Z240" s="80"/>
      <c r="AA240" s="80"/>
      <c r="AB240" s="80"/>
      <c r="AC240" s="80"/>
      <c r="AD240" s="80"/>
      <c r="AE240" s="80"/>
      <c r="AF240" s="80"/>
      <c r="AG240" s="80"/>
      <c r="AH240" s="80"/>
      <c r="AI240" s="80"/>
      <c r="AJ240" s="80"/>
      <c r="AK240" s="80"/>
      <c r="AL240" s="80"/>
      <c r="AM240" s="80"/>
      <c r="AN240" s="80"/>
    </row>
    <row r="241" spans="1:40">
      <c r="A241" t="str">
        <f>IF(副作用項目!$AN128=TRUE,1,"")</f>
        <v/>
      </c>
      <c r="B241" t="str">
        <f>IF(A241=1,SUM(A$3:A241),"")</f>
        <v/>
      </c>
      <c r="C241" s="86" t="str">
        <f>副作用項目!$B128</f>
        <v>≪予備枠149≫</v>
      </c>
      <c r="D241" s="80" t="s">
        <v>999</v>
      </c>
      <c r="E241" s="80"/>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0"/>
      <c r="AF241" s="80"/>
      <c r="AG241" s="80"/>
      <c r="AH241" s="80"/>
      <c r="AI241" s="80"/>
      <c r="AJ241" s="80"/>
      <c r="AK241" s="80"/>
      <c r="AL241" s="80"/>
      <c r="AM241" s="80"/>
      <c r="AN241" s="80"/>
    </row>
    <row r="242" spans="1:40">
      <c r="A242" t="str">
        <f>IF(副作用項目!$AN129=TRUE,1,"")</f>
        <v/>
      </c>
      <c r="B242" t="str">
        <f>IF(A242=1,SUM(A$3:A242),"")</f>
        <v/>
      </c>
      <c r="C242" s="86" t="str">
        <f>副作用項目!$B129</f>
        <v>≪予備枠150≫</v>
      </c>
      <c r="D242" s="80" t="s">
        <v>1000</v>
      </c>
      <c r="E242" s="80"/>
      <c r="F242" s="80"/>
      <c r="G242" s="80"/>
      <c r="H242" s="80"/>
      <c r="I242" s="80"/>
      <c r="J242" s="80"/>
      <c r="K242" s="80"/>
      <c r="L242" s="80"/>
      <c r="M242" s="80"/>
      <c r="N242" s="80"/>
      <c r="O242" s="80"/>
      <c r="P242" s="80"/>
      <c r="Q242" s="80"/>
      <c r="R242" s="80"/>
      <c r="S242" s="80"/>
      <c r="T242" s="80"/>
      <c r="U242" s="80"/>
      <c r="V242" s="80"/>
      <c r="W242" s="80"/>
      <c r="X242" s="80"/>
      <c r="Y242" s="80"/>
      <c r="Z242" s="80"/>
      <c r="AA242" s="80"/>
      <c r="AB242" s="80"/>
      <c r="AC242" s="80"/>
      <c r="AD242" s="80"/>
      <c r="AE242" s="80"/>
      <c r="AF242" s="80"/>
      <c r="AG242" s="80"/>
      <c r="AH242" s="80"/>
      <c r="AI242" s="80"/>
      <c r="AJ242" s="80"/>
      <c r="AK242" s="80"/>
      <c r="AL242" s="80"/>
      <c r="AM242" s="80"/>
      <c r="AN242" s="80"/>
    </row>
    <row r="243" spans="1:40">
      <c r="A243" t="str">
        <f>IF(副作用項目!$AR120=TRUE,1,"")</f>
        <v/>
      </c>
      <c r="B243" t="str">
        <f>IF(A243=1,SUM(A$3:A243),"")</f>
        <v/>
      </c>
      <c r="C243" s="86" t="str">
        <f>副作用項目!$T120</f>
        <v>エンザルタミド(ｲｸｽﾀﾝｼﾞ)</v>
      </c>
      <c r="D243" s="80" t="s">
        <v>1043</v>
      </c>
      <c r="E243" s="80" t="s">
        <v>1044</v>
      </c>
      <c r="F243" s="80"/>
      <c r="G243" s="80"/>
      <c r="H243" s="80"/>
      <c r="I243" s="80"/>
      <c r="J243" s="80"/>
      <c r="K243" s="80"/>
      <c r="L243" s="80"/>
      <c r="M243" s="80"/>
      <c r="N243" s="80"/>
      <c r="O243" s="80"/>
      <c r="P243" s="80"/>
      <c r="Q243" s="80"/>
      <c r="R243" s="80"/>
      <c r="S243" s="80"/>
      <c r="T243" s="80"/>
      <c r="U243" s="80"/>
      <c r="V243" s="80"/>
      <c r="W243" s="80"/>
      <c r="X243" s="80"/>
      <c r="Y243" s="80"/>
      <c r="Z243" s="80"/>
      <c r="AA243" s="80"/>
      <c r="AB243" s="80"/>
      <c r="AC243" s="80" t="s">
        <v>466</v>
      </c>
      <c r="AD243" s="80" t="s">
        <v>24</v>
      </c>
      <c r="AE243" s="80" t="s">
        <v>23</v>
      </c>
      <c r="AF243" s="80" t="s">
        <v>35</v>
      </c>
      <c r="AG243" s="80" t="s">
        <v>40</v>
      </c>
      <c r="AH243" s="80" t="s">
        <v>41</v>
      </c>
      <c r="AI243" s="80" t="s">
        <v>238</v>
      </c>
      <c r="AJ243" s="80" t="s">
        <v>37</v>
      </c>
      <c r="AK243" s="80" t="s">
        <v>635</v>
      </c>
      <c r="AL243" s="80"/>
      <c r="AM243" s="80"/>
      <c r="AN243" s="80"/>
    </row>
    <row r="244" spans="1:40">
      <c r="A244" t="str">
        <f>IF(副作用項目!$AR121=TRUE,1,"")</f>
        <v/>
      </c>
      <c r="B244" t="str">
        <f>IF(A244=1,SUM(A$3:A244),"")</f>
        <v/>
      </c>
      <c r="C244" s="86" t="str">
        <f>副作用項目!$T121</f>
        <v>アビラテロン(ｻﾞｲﾃｨｶﾞ)</v>
      </c>
      <c r="D244" s="80" t="s">
        <v>1029</v>
      </c>
      <c r="E244" s="80" t="s">
        <v>1030</v>
      </c>
      <c r="F244" s="80"/>
      <c r="G244" s="80"/>
      <c r="H244" s="80"/>
      <c r="I244" s="80"/>
      <c r="J244" s="80"/>
      <c r="K244" s="80"/>
      <c r="L244" s="80"/>
      <c r="M244" s="80"/>
      <c r="N244" s="80"/>
      <c r="O244" s="80"/>
      <c r="P244" s="80"/>
      <c r="Q244" s="80"/>
      <c r="R244" s="80"/>
      <c r="S244" s="80"/>
      <c r="T244" s="80"/>
      <c r="U244" s="80"/>
      <c r="V244" s="80"/>
      <c r="W244" s="80"/>
      <c r="X244" s="80"/>
      <c r="Y244" s="80"/>
      <c r="Z244" s="80"/>
      <c r="AA244" s="80"/>
      <c r="AB244" s="80"/>
      <c r="AC244" s="80" t="s">
        <v>37</v>
      </c>
      <c r="AD244" s="80" t="s">
        <v>643</v>
      </c>
      <c r="AE244" s="80" t="s">
        <v>24</v>
      </c>
      <c r="AF244" s="80" t="s">
        <v>620</v>
      </c>
      <c r="AG244" s="80" t="s">
        <v>22</v>
      </c>
      <c r="AH244" s="80" t="s">
        <v>23</v>
      </c>
      <c r="AI244" s="80" t="s">
        <v>466</v>
      </c>
      <c r="AJ244" s="80" t="s">
        <v>40</v>
      </c>
      <c r="AK244" s="80" t="s">
        <v>25</v>
      </c>
      <c r="AL244" s="80" t="s">
        <v>238</v>
      </c>
      <c r="AM244" s="80" t="s">
        <v>42</v>
      </c>
      <c r="AN244" s="80"/>
    </row>
    <row r="245" spans="1:40">
      <c r="A245" t="str">
        <f>IF(副作用項目!$AR122=TRUE,1,"")</f>
        <v/>
      </c>
      <c r="B245" t="str">
        <f>IF(A245=1,SUM(A$3:A245),"")</f>
        <v/>
      </c>
      <c r="C245" s="86" t="str">
        <f>副作用項目!$T122</f>
        <v>ビカルタミド(ｶｿﾃﾞｯｸｽ)</v>
      </c>
      <c r="D245" s="80" t="s">
        <v>1101</v>
      </c>
      <c r="E245" s="80" t="s">
        <v>1102</v>
      </c>
      <c r="F245" s="80"/>
      <c r="G245" s="80"/>
      <c r="H245" s="80"/>
      <c r="I245" s="80"/>
      <c r="J245" s="80"/>
      <c r="K245" s="80"/>
      <c r="L245" s="80"/>
      <c r="M245" s="80"/>
      <c r="N245" s="80"/>
      <c r="O245" s="80"/>
      <c r="P245" s="80"/>
      <c r="Q245" s="80"/>
      <c r="R245" s="80"/>
      <c r="S245" s="80"/>
      <c r="T245" s="80"/>
      <c r="U245" s="80"/>
      <c r="V245" s="80"/>
      <c r="W245" s="80"/>
      <c r="X245" s="80"/>
      <c r="Y245" s="80"/>
      <c r="Z245" s="80"/>
      <c r="AA245" s="80"/>
      <c r="AB245" s="80"/>
      <c r="AC245" s="80" t="s">
        <v>24</v>
      </c>
      <c r="AD245" s="80" t="s">
        <v>23</v>
      </c>
      <c r="AE245" s="80" t="s">
        <v>25</v>
      </c>
      <c r="AF245" s="80" t="s">
        <v>35</v>
      </c>
      <c r="AG245" s="80" t="s">
        <v>643</v>
      </c>
      <c r="AH245" s="80" t="s">
        <v>620</v>
      </c>
      <c r="AI245" s="80" t="s">
        <v>42</v>
      </c>
      <c r="AJ245" s="80" t="s">
        <v>40</v>
      </c>
      <c r="AK245" s="80" t="s">
        <v>41</v>
      </c>
      <c r="AL245" s="80" t="s">
        <v>238</v>
      </c>
      <c r="AM245" s="80"/>
      <c r="AN245" s="80"/>
    </row>
    <row r="246" spans="1:40">
      <c r="A246" t="str">
        <f>IF(副作用項目!$AR123=TRUE,1,"")</f>
        <v/>
      </c>
      <c r="B246" t="str">
        <f>IF(A246=1,SUM(A$3:A246),"")</f>
        <v/>
      </c>
      <c r="C246" s="86" t="str">
        <f>副作用項目!$T123</f>
        <v>フルタミド(ｵﾀﾞｲﾝ)</v>
      </c>
      <c r="D246" s="80" t="s">
        <v>1103</v>
      </c>
      <c r="E246" s="80" t="s">
        <v>1104</v>
      </c>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t="s">
        <v>466</v>
      </c>
      <c r="AD246" s="80" t="s">
        <v>24</v>
      </c>
      <c r="AE246" s="80" t="s">
        <v>22</v>
      </c>
      <c r="AF246" s="80" t="s">
        <v>25</v>
      </c>
      <c r="AG246" s="80" t="s">
        <v>35</v>
      </c>
      <c r="AH246" s="80" t="s">
        <v>643</v>
      </c>
      <c r="AI246" s="80" t="s">
        <v>620</v>
      </c>
      <c r="AJ246" s="80" t="s">
        <v>42</v>
      </c>
      <c r="AK246" s="80" t="s">
        <v>40</v>
      </c>
      <c r="AL246" s="80" t="s">
        <v>41</v>
      </c>
      <c r="AM246" s="80"/>
      <c r="AN246" s="80"/>
    </row>
    <row r="247" spans="1:40">
      <c r="A247" t="str">
        <f>IF(副作用項目!$AR124=TRUE,1,"")</f>
        <v/>
      </c>
      <c r="B247" t="str">
        <f>IF(A247=1,SUM(A$3:A247),"")</f>
        <v/>
      </c>
      <c r="C247" s="86" t="str">
        <f>副作用項目!$T124</f>
        <v>アパルタミド(ｱｰﾘｰﾀﾞ)</v>
      </c>
      <c r="D247" s="80" t="s">
        <v>1045</v>
      </c>
      <c r="E247" s="80" t="s">
        <v>1046</v>
      </c>
      <c r="F247" s="80"/>
      <c r="G247" s="80"/>
      <c r="H247" s="80"/>
      <c r="I247" s="80"/>
      <c r="J247" s="80"/>
      <c r="K247" s="80"/>
      <c r="L247" s="80"/>
      <c r="M247" s="80"/>
      <c r="N247" s="80"/>
      <c r="O247" s="80"/>
      <c r="P247" s="80"/>
      <c r="Q247" s="80"/>
      <c r="R247" s="80"/>
      <c r="S247" s="80"/>
      <c r="T247" s="80"/>
      <c r="U247" s="80"/>
      <c r="V247" s="80"/>
      <c r="W247" s="80"/>
      <c r="X247" s="80"/>
      <c r="Y247" s="80"/>
      <c r="Z247" s="80"/>
      <c r="AA247" s="80"/>
      <c r="AB247" s="80"/>
      <c r="AC247" s="80" t="s">
        <v>466</v>
      </c>
      <c r="AD247" s="80" t="s">
        <v>21</v>
      </c>
      <c r="AE247" s="80" t="s">
        <v>24</v>
      </c>
      <c r="AF247" s="80" t="s">
        <v>22</v>
      </c>
      <c r="AG247" s="80" t="s">
        <v>25</v>
      </c>
      <c r="AH247" s="80" t="s">
        <v>35</v>
      </c>
      <c r="AI247" s="80" t="s">
        <v>620</v>
      </c>
      <c r="AJ247" s="80" t="s">
        <v>40</v>
      </c>
      <c r="AK247" s="80" t="s">
        <v>41</v>
      </c>
      <c r="AL247" s="80" t="s">
        <v>625</v>
      </c>
      <c r="AM247" s="80" t="s">
        <v>635</v>
      </c>
      <c r="AN247" s="80"/>
    </row>
    <row r="248" spans="1:40">
      <c r="A248" t="str">
        <f>IF(副作用項目!$AR125=TRUE,1,"")</f>
        <v/>
      </c>
      <c r="B248" t="str">
        <f>IF(A248=1,SUM(A$3:A248),"")</f>
        <v/>
      </c>
      <c r="C248" s="86" t="str">
        <f>副作用項目!$T125</f>
        <v>ダロルタミド(ﾆｭﾍﾞｸｵ)</v>
      </c>
      <c r="D248" s="80" t="s">
        <v>1015</v>
      </c>
      <c r="E248" s="80" t="s">
        <v>1016</v>
      </c>
      <c r="F248" s="80"/>
      <c r="G248" s="80"/>
      <c r="H248" s="80"/>
      <c r="I248" s="80"/>
      <c r="J248" s="80"/>
      <c r="K248" s="80"/>
      <c r="L248" s="80"/>
      <c r="M248" s="80"/>
      <c r="N248" s="80"/>
      <c r="O248" s="80"/>
      <c r="P248" s="80"/>
      <c r="Q248" s="80"/>
      <c r="R248" s="80"/>
      <c r="S248" s="80"/>
      <c r="T248" s="80"/>
      <c r="U248" s="80"/>
      <c r="V248" s="80"/>
      <c r="W248" s="80"/>
      <c r="X248" s="80"/>
      <c r="Y248" s="80"/>
      <c r="Z248" s="80"/>
      <c r="AA248" s="80"/>
      <c r="AB248" s="80"/>
      <c r="AC248" s="80" t="s">
        <v>40</v>
      </c>
      <c r="AD248" s="80" t="s">
        <v>24</v>
      </c>
      <c r="AE248" s="80" t="s">
        <v>25</v>
      </c>
      <c r="AF248" s="80" t="s">
        <v>509</v>
      </c>
      <c r="AG248" s="80" t="s">
        <v>643</v>
      </c>
      <c r="AH248" s="80" t="s">
        <v>37</v>
      </c>
      <c r="AI248" s="80" t="s">
        <v>466</v>
      </c>
      <c r="AJ248" s="80" t="s">
        <v>17</v>
      </c>
      <c r="AK248" s="80" t="s">
        <v>22</v>
      </c>
      <c r="AL248" s="80" t="s">
        <v>593</v>
      </c>
      <c r="AM248" s="80" t="s">
        <v>42</v>
      </c>
      <c r="AN248" s="80" t="s">
        <v>620</v>
      </c>
    </row>
    <row r="249" spans="1:40">
      <c r="A249" t="str">
        <f>IF(副作用項目!$AR126=TRUE,1,"")</f>
        <v/>
      </c>
      <c r="B249" t="str">
        <f>IF(A249=1,SUM(A$3:A249),"")</f>
        <v/>
      </c>
      <c r="C249" s="86" t="str">
        <f>副作用項目!$T126</f>
        <v>≪予備枠151≫</v>
      </c>
      <c r="D249" s="80" t="s">
        <v>1001</v>
      </c>
      <c r="E249" s="80"/>
      <c r="F249" s="80"/>
      <c r="G249" s="80"/>
      <c r="H249" s="80"/>
      <c r="I249" s="80"/>
      <c r="J249" s="80"/>
      <c r="K249" s="80"/>
      <c r="L249" s="80"/>
      <c r="M249" s="80"/>
      <c r="N249" s="80"/>
      <c r="O249" s="80"/>
      <c r="P249" s="80"/>
      <c r="Q249" s="80"/>
      <c r="R249" s="80"/>
      <c r="S249" s="80"/>
      <c r="T249" s="80"/>
      <c r="U249" s="80"/>
      <c r="V249" s="80"/>
      <c r="W249" s="80"/>
      <c r="X249" s="80"/>
      <c r="Y249" s="80"/>
      <c r="Z249" s="80"/>
      <c r="AA249" s="80"/>
      <c r="AB249" s="80"/>
      <c r="AC249" s="80"/>
      <c r="AD249" s="80"/>
      <c r="AE249" s="80"/>
      <c r="AF249" s="80"/>
      <c r="AG249" s="80"/>
      <c r="AH249" s="80"/>
      <c r="AI249" s="80"/>
      <c r="AJ249" s="80"/>
      <c r="AK249" s="80"/>
      <c r="AL249" s="80"/>
      <c r="AM249" s="80"/>
      <c r="AN249" s="80"/>
    </row>
    <row r="250" spans="1:40">
      <c r="A250" t="str">
        <f>IF(副作用項目!$AR127=TRUE,1,"")</f>
        <v/>
      </c>
      <c r="B250" t="str">
        <f>IF(A250=1,SUM(A$3:A250),"")</f>
        <v/>
      </c>
      <c r="C250" s="86" t="str">
        <f>副作用項目!$T127</f>
        <v>≪予備枠152≫</v>
      </c>
      <c r="D250" s="80" t="s">
        <v>1002</v>
      </c>
      <c r="E250" s="80"/>
      <c r="F250" s="80"/>
      <c r="G250" s="80"/>
      <c r="H250" s="80"/>
      <c r="I250" s="80"/>
      <c r="J250" s="80"/>
      <c r="K250" s="80"/>
      <c r="L250" s="80"/>
      <c r="M250" s="80"/>
      <c r="N250" s="80"/>
      <c r="O250" s="80"/>
      <c r="P250" s="80"/>
      <c r="Q250" s="80"/>
      <c r="R250" s="80"/>
      <c r="S250" s="80"/>
      <c r="T250" s="80"/>
      <c r="U250" s="80"/>
      <c r="V250" s="80"/>
      <c r="W250" s="80"/>
      <c r="X250" s="80"/>
      <c r="Y250" s="80"/>
      <c r="Z250" s="80"/>
      <c r="AA250" s="80"/>
      <c r="AB250" s="80"/>
      <c r="AC250" s="80"/>
      <c r="AD250" s="80"/>
      <c r="AE250" s="80"/>
      <c r="AF250" s="80"/>
      <c r="AG250" s="80"/>
      <c r="AH250" s="80"/>
      <c r="AI250" s="80"/>
      <c r="AJ250" s="80"/>
      <c r="AK250" s="80"/>
      <c r="AL250" s="80"/>
      <c r="AM250" s="80"/>
      <c r="AN250" s="80"/>
    </row>
    <row r="251" spans="1:40">
      <c r="A251" t="str">
        <f>IF(副作用項目!$AR128=TRUE,1,"")</f>
        <v/>
      </c>
      <c r="B251" t="str">
        <f>IF(A251=1,SUM(A$3:A251),"")</f>
        <v/>
      </c>
      <c r="C251" s="86" t="str">
        <f>副作用項目!$T128</f>
        <v>≪予備枠153≫</v>
      </c>
      <c r="D251" s="80" t="s">
        <v>1003</v>
      </c>
      <c r="E251" s="80"/>
      <c r="F251" s="80"/>
      <c r="G251" s="80"/>
      <c r="H251" s="80"/>
      <c r="I251" s="80"/>
      <c r="J251" s="80"/>
      <c r="K251" s="80"/>
      <c r="L251" s="80"/>
      <c r="M251" s="80"/>
      <c r="N251" s="80"/>
      <c r="O251" s="80"/>
      <c r="P251" s="80"/>
      <c r="Q251" s="80"/>
      <c r="R251" s="80"/>
      <c r="S251" s="80"/>
      <c r="T251" s="80"/>
      <c r="U251" s="80"/>
      <c r="V251" s="80"/>
      <c r="W251" s="80"/>
      <c r="X251" s="80"/>
      <c r="Y251" s="80"/>
      <c r="Z251" s="80"/>
      <c r="AA251" s="80"/>
      <c r="AB251" s="80"/>
      <c r="AC251" s="80"/>
      <c r="AD251" s="80"/>
      <c r="AE251" s="80"/>
      <c r="AF251" s="80"/>
      <c r="AG251" s="80"/>
      <c r="AH251" s="80"/>
      <c r="AI251" s="80"/>
      <c r="AJ251" s="80"/>
      <c r="AK251" s="80"/>
      <c r="AL251" s="80"/>
      <c r="AM251" s="80"/>
      <c r="AN251" s="80"/>
    </row>
    <row r="252" spans="1:40">
      <c r="A252" t="str">
        <f>IF(副作用項目!$AR129=TRUE,1,"")</f>
        <v/>
      </c>
      <c r="B252" t="str">
        <f>IF(A252=1,SUM(A$3:A252),"")</f>
        <v/>
      </c>
      <c r="C252" s="86" t="str">
        <f>副作用項目!$T129</f>
        <v>≪予備枠154≫</v>
      </c>
      <c r="D252" s="80" t="s">
        <v>1004</v>
      </c>
      <c r="E252" s="80"/>
      <c r="F252" s="80"/>
      <c r="G252" s="80"/>
      <c r="H252" s="80"/>
      <c r="I252" s="80"/>
      <c r="J252" s="80"/>
      <c r="K252" s="80"/>
      <c r="L252" s="80"/>
      <c r="M252" s="80"/>
      <c r="N252" s="80"/>
      <c r="O252" s="80"/>
      <c r="P252" s="80"/>
      <c r="Q252" s="80"/>
      <c r="R252" s="80"/>
      <c r="S252" s="80"/>
      <c r="T252" s="80"/>
      <c r="U252" s="80"/>
      <c r="V252" s="80"/>
      <c r="W252" s="80"/>
      <c r="X252" s="80"/>
      <c r="Y252" s="80"/>
      <c r="Z252" s="80"/>
      <c r="AA252" s="80"/>
      <c r="AB252" s="80"/>
      <c r="AC252" s="80"/>
      <c r="AD252" s="80"/>
      <c r="AE252" s="80"/>
      <c r="AF252" s="80"/>
      <c r="AG252" s="80"/>
      <c r="AH252" s="80"/>
      <c r="AI252" s="80"/>
      <c r="AJ252" s="80"/>
      <c r="AK252" s="80"/>
      <c r="AL252" s="80"/>
      <c r="AM252" s="80"/>
      <c r="AN252" s="80"/>
    </row>
    <row r="253" spans="1:40">
      <c r="D253" s="96"/>
    </row>
  </sheetData>
  <phoneticPr fontId="1"/>
  <conditionalFormatting sqref="D1:AN1048576">
    <cfRule type="expression" dxfId="24" priority="1">
      <formula>COUNTIF($D1,"*≪*")</formula>
    </cfRule>
  </conditionalFormatting>
  <printOptions gridLines="1"/>
  <pageMargins left="0.23622047244094491" right="0.23622047244094491" top="0.74803149606299213" bottom="0.74803149606299213" header="0.31496062992125984" footer="0.31496062992125984"/>
  <pageSetup paperSize="9" scale="85" fitToHeight="0" orientation="landscape" r:id="rId1"/>
  <headerFooter>
    <oddHeader>&amp;L&amp;"-,太字"&amp;14&amp;KFF0000副作用&amp;K002060聞き取り&amp;K01+000項目</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5A2E4-4E26-416C-91DB-33BE2FD30CB8}">
  <sheetPr>
    <pageSetUpPr fitToPage="1"/>
  </sheetPr>
  <dimension ref="A1:J47"/>
  <sheetViews>
    <sheetView topLeftCell="A4" zoomScaleNormal="100" workbookViewId="0">
      <selection activeCell="B48" sqref="B48"/>
    </sheetView>
  </sheetViews>
  <sheetFormatPr defaultRowHeight="18.75"/>
  <cols>
    <col min="1" max="1" width="15" customWidth="1"/>
    <col min="2" max="2" width="44.375" customWidth="1"/>
    <col min="3" max="5" width="50" customWidth="1"/>
  </cols>
  <sheetData>
    <row r="1" spans="1:10">
      <c r="A1" s="24" t="s">
        <v>244</v>
      </c>
      <c r="B1" s="23" t="s">
        <v>245</v>
      </c>
      <c r="C1" s="47" t="s">
        <v>61</v>
      </c>
      <c r="D1" s="48" t="s">
        <v>62</v>
      </c>
      <c r="E1" s="49" t="s">
        <v>63</v>
      </c>
    </row>
    <row r="2" spans="1:10">
      <c r="A2" t="s">
        <v>17</v>
      </c>
      <c r="B2" t="s">
        <v>54</v>
      </c>
      <c r="C2" t="s">
        <v>84</v>
      </c>
      <c r="D2" t="s">
        <v>85</v>
      </c>
      <c r="E2" t="s">
        <v>86</v>
      </c>
      <c r="J2" s="1"/>
    </row>
    <row r="3" spans="1:10">
      <c r="A3" t="s">
        <v>466</v>
      </c>
      <c r="B3" t="s">
        <v>588</v>
      </c>
      <c r="C3" t="s">
        <v>84</v>
      </c>
      <c r="D3" t="s">
        <v>85</v>
      </c>
      <c r="E3" t="s">
        <v>86</v>
      </c>
    </row>
    <row r="4" spans="1:10">
      <c r="A4" t="s">
        <v>18</v>
      </c>
      <c r="B4" t="s">
        <v>55</v>
      </c>
      <c r="C4" t="s">
        <v>84</v>
      </c>
      <c r="D4" t="s">
        <v>85</v>
      </c>
      <c r="E4" t="s">
        <v>86</v>
      </c>
      <c r="J4" s="1"/>
    </row>
    <row r="5" spans="1:10">
      <c r="A5" t="s">
        <v>19</v>
      </c>
      <c r="B5" t="s">
        <v>56</v>
      </c>
      <c r="C5" t="s">
        <v>329</v>
      </c>
      <c r="D5" t="s">
        <v>232</v>
      </c>
      <c r="E5" t="s">
        <v>330</v>
      </c>
      <c r="J5" s="1"/>
    </row>
    <row r="6" spans="1:10">
      <c r="A6" t="s">
        <v>20</v>
      </c>
      <c r="B6" t="s">
        <v>57</v>
      </c>
      <c r="C6" t="s">
        <v>102</v>
      </c>
      <c r="D6" t="s">
        <v>103</v>
      </c>
      <c r="E6" t="s">
        <v>104</v>
      </c>
      <c r="J6" s="1"/>
    </row>
    <row r="7" spans="1:10">
      <c r="A7" t="s">
        <v>21</v>
      </c>
      <c r="B7" t="s">
        <v>58</v>
      </c>
      <c r="C7" t="s">
        <v>84</v>
      </c>
      <c r="D7" t="s">
        <v>85</v>
      </c>
      <c r="E7" t="s">
        <v>67</v>
      </c>
      <c r="J7" s="1"/>
    </row>
    <row r="8" spans="1:10">
      <c r="A8" t="s">
        <v>24</v>
      </c>
      <c r="B8" t="s">
        <v>59</v>
      </c>
      <c r="C8" t="s">
        <v>105</v>
      </c>
      <c r="D8" t="s">
        <v>98</v>
      </c>
      <c r="E8" t="s">
        <v>80</v>
      </c>
      <c r="J8" s="1"/>
    </row>
    <row r="9" spans="1:10">
      <c r="A9" t="s">
        <v>22</v>
      </c>
      <c r="B9" t="s">
        <v>69</v>
      </c>
      <c r="C9" t="s">
        <v>70</v>
      </c>
      <c r="D9" t="s">
        <v>71</v>
      </c>
      <c r="E9" t="s">
        <v>72</v>
      </c>
      <c r="J9" s="1"/>
    </row>
    <row r="10" spans="1:10">
      <c r="A10" t="s">
        <v>23</v>
      </c>
      <c r="B10" t="s">
        <v>73</v>
      </c>
      <c r="C10" t="s">
        <v>82</v>
      </c>
      <c r="D10" t="s">
        <v>81</v>
      </c>
      <c r="E10" t="s">
        <v>83</v>
      </c>
      <c r="J10" s="1"/>
    </row>
    <row r="11" spans="1:10">
      <c r="A11" t="s">
        <v>26</v>
      </c>
      <c r="B11" t="s">
        <v>617</v>
      </c>
      <c r="C11" t="s">
        <v>105</v>
      </c>
      <c r="D11" t="s">
        <v>99</v>
      </c>
      <c r="E11" t="s">
        <v>100</v>
      </c>
      <c r="J11" s="1"/>
    </row>
    <row r="12" spans="1:10">
      <c r="A12" t="s">
        <v>25</v>
      </c>
      <c r="B12" t="s">
        <v>74</v>
      </c>
      <c r="C12" t="s">
        <v>331</v>
      </c>
      <c r="D12" t="s">
        <v>332</v>
      </c>
      <c r="E12" t="s">
        <v>67</v>
      </c>
      <c r="J12" s="1"/>
    </row>
    <row r="13" spans="1:10">
      <c r="A13" t="s">
        <v>35</v>
      </c>
      <c r="B13" t="s">
        <v>75</v>
      </c>
      <c r="C13" t="s">
        <v>328</v>
      </c>
      <c r="D13" t="s">
        <v>330</v>
      </c>
      <c r="E13" t="s">
        <v>330</v>
      </c>
      <c r="J13" s="1"/>
    </row>
    <row r="14" spans="1:10">
      <c r="A14" t="s">
        <v>643</v>
      </c>
      <c r="B14" t="s">
        <v>644</v>
      </c>
      <c r="C14" t="s">
        <v>591</v>
      </c>
      <c r="D14" t="s">
        <v>67</v>
      </c>
      <c r="E14" t="s">
        <v>67</v>
      </c>
    </row>
    <row r="15" spans="1:10">
      <c r="A15" s="21" t="s">
        <v>615</v>
      </c>
      <c r="B15" t="s">
        <v>76</v>
      </c>
      <c r="C15" t="s">
        <v>105</v>
      </c>
      <c r="D15" t="s">
        <v>99</v>
      </c>
      <c r="E15" t="s">
        <v>101</v>
      </c>
    </row>
    <row r="16" spans="1:10">
      <c r="A16" s="21" t="s">
        <v>230</v>
      </c>
      <c r="B16" t="s">
        <v>231</v>
      </c>
      <c r="C16" t="s">
        <v>233</v>
      </c>
      <c r="D16" t="s">
        <v>232</v>
      </c>
      <c r="E16" t="s">
        <v>611</v>
      </c>
    </row>
    <row r="17" spans="1:10">
      <c r="A17" t="s">
        <v>633</v>
      </c>
      <c r="B17" t="s">
        <v>623</v>
      </c>
      <c r="C17" t="s">
        <v>602</v>
      </c>
      <c r="D17" t="s">
        <v>603</v>
      </c>
      <c r="E17" t="s">
        <v>67</v>
      </c>
    </row>
    <row r="18" spans="1:10">
      <c r="A18" s="21" t="s">
        <v>614</v>
      </c>
      <c r="B18" t="s">
        <v>235</v>
      </c>
      <c r="C18" t="s">
        <v>236</v>
      </c>
      <c r="D18" t="s">
        <v>237</v>
      </c>
      <c r="E18" t="s">
        <v>67</v>
      </c>
    </row>
    <row r="19" spans="1:10">
      <c r="A19" t="s">
        <v>36</v>
      </c>
      <c r="B19" t="s">
        <v>79</v>
      </c>
      <c r="C19" t="s">
        <v>105</v>
      </c>
      <c r="D19" t="s">
        <v>99</v>
      </c>
      <c r="E19" t="s">
        <v>106</v>
      </c>
      <c r="J19" s="1"/>
    </row>
    <row r="20" spans="1:10">
      <c r="A20" t="s">
        <v>39</v>
      </c>
      <c r="B20" t="s">
        <v>107</v>
      </c>
      <c r="C20" t="s">
        <v>102</v>
      </c>
      <c r="D20" t="s">
        <v>108</v>
      </c>
      <c r="E20" t="s">
        <v>104</v>
      </c>
      <c r="J20" s="1"/>
    </row>
    <row r="21" spans="1:10">
      <c r="A21" t="s">
        <v>464</v>
      </c>
      <c r="B21" t="s">
        <v>857</v>
      </c>
      <c r="C21" t="s">
        <v>591</v>
      </c>
      <c r="D21" t="s">
        <v>67</v>
      </c>
      <c r="E21" t="s">
        <v>67</v>
      </c>
      <c r="J21" s="1"/>
    </row>
    <row r="22" spans="1:10">
      <c r="A22" t="s">
        <v>620</v>
      </c>
      <c r="B22" t="s">
        <v>626</v>
      </c>
      <c r="C22" t="s">
        <v>591</v>
      </c>
      <c r="D22" t="s">
        <v>67</v>
      </c>
      <c r="E22" t="s">
        <v>67</v>
      </c>
    </row>
    <row r="23" spans="1:10">
      <c r="A23" t="s">
        <v>42</v>
      </c>
      <c r="B23" t="s">
        <v>589</v>
      </c>
      <c r="C23" t="s">
        <v>590</v>
      </c>
      <c r="D23" t="s">
        <v>67</v>
      </c>
      <c r="E23" t="s">
        <v>67</v>
      </c>
    </row>
    <row r="24" spans="1:10">
      <c r="A24" t="s">
        <v>40</v>
      </c>
      <c r="B24" t="s">
        <v>109</v>
      </c>
      <c r="C24" t="s">
        <v>110</v>
      </c>
      <c r="D24" t="s">
        <v>334</v>
      </c>
      <c r="E24" t="s">
        <v>333</v>
      </c>
      <c r="J24" s="1"/>
    </row>
    <row r="25" spans="1:10">
      <c r="A25" t="s">
        <v>509</v>
      </c>
      <c r="B25" t="s">
        <v>592</v>
      </c>
      <c r="C25" t="s">
        <v>591</v>
      </c>
      <c r="D25" t="s">
        <v>67</v>
      </c>
      <c r="E25" t="s">
        <v>67</v>
      </c>
    </row>
    <row r="26" spans="1:10">
      <c r="A26" t="s">
        <v>41</v>
      </c>
      <c r="B26" t="s">
        <v>111</v>
      </c>
      <c r="C26" t="s">
        <v>112</v>
      </c>
      <c r="D26" t="s">
        <v>114</v>
      </c>
      <c r="E26" t="s">
        <v>113</v>
      </c>
      <c r="J26" s="1"/>
    </row>
    <row r="27" spans="1:10">
      <c r="A27" t="s">
        <v>625</v>
      </c>
      <c r="B27" t="s">
        <v>599</v>
      </c>
      <c r="C27" t="s">
        <v>600</v>
      </c>
      <c r="D27" t="s">
        <v>601</v>
      </c>
      <c r="E27" t="s">
        <v>67</v>
      </c>
    </row>
    <row r="28" spans="1:10">
      <c r="A28" t="s">
        <v>216</v>
      </c>
      <c r="B28" t="s">
        <v>217</v>
      </c>
      <c r="C28" t="s">
        <v>118</v>
      </c>
      <c r="D28" t="s">
        <v>127</v>
      </c>
      <c r="E28" t="s">
        <v>119</v>
      </c>
      <c r="J28" s="1"/>
    </row>
    <row r="29" spans="1:10">
      <c r="A29" t="s">
        <v>222</v>
      </c>
      <c r="B29" t="s">
        <v>223</v>
      </c>
      <c r="C29" t="s">
        <v>224</v>
      </c>
      <c r="D29" t="s">
        <v>126</v>
      </c>
      <c r="E29" t="s">
        <v>225</v>
      </c>
      <c r="J29" s="1"/>
    </row>
    <row r="30" spans="1:10">
      <c r="A30" t="s">
        <v>43</v>
      </c>
      <c r="B30" t="s">
        <v>120</v>
      </c>
      <c r="C30" t="s">
        <v>121</v>
      </c>
      <c r="D30" t="s">
        <v>122</v>
      </c>
      <c r="E30" t="s">
        <v>123</v>
      </c>
      <c r="J30" s="1"/>
    </row>
    <row r="31" spans="1:10">
      <c r="A31" t="s">
        <v>44</v>
      </c>
      <c r="B31" t="s">
        <v>124</v>
      </c>
      <c r="C31" t="s">
        <v>125</v>
      </c>
      <c r="D31" t="s">
        <v>126</v>
      </c>
      <c r="E31" t="s">
        <v>128</v>
      </c>
      <c r="J31" s="1"/>
    </row>
    <row r="32" spans="1:10">
      <c r="A32" t="s">
        <v>502</v>
      </c>
      <c r="B32" t="s">
        <v>612</v>
      </c>
      <c r="C32" t="s">
        <v>613</v>
      </c>
      <c r="D32" t="s">
        <v>67</v>
      </c>
      <c r="E32" t="s">
        <v>67</v>
      </c>
    </row>
    <row r="33" spans="1:10">
      <c r="A33" t="s">
        <v>238</v>
      </c>
      <c r="B33" t="s">
        <v>619</v>
      </c>
      <c r="C33" t="s">
        <v>239</v>
      </c>
      <c r="D33" t="s">
        <v>232</v>
      </c>
      <c r="E33" t="s">
        <v>67</v>
      </c>
      <c r="J33" s="1"/>
    </row>
    <row r="34" spans="1:10">
      <c r="A34" t="s">
        <v>37</v>
      </c>
      <c r="B34" t="s">
        <v>129</v>
      </c>
      <c r="C34" t="s">
        <v>130</v>
      </c>
      <c r="D34" t="s">
        <v>131</v>
      </c>
      <c r="E34" t="s">
        <v>132</v>
      </c>
      <c r="J34" s="1"/>
    </row>
    <row r="35" spans="1:10">
      <c r="A35" t="s">
        <v>467</v>
      </c>
      <c r="B35" t="s">
        <v>598</v>
      </c>
      <c r="C35" t="s">
        <v>105</v>
      </c>
      <c r="D35" t="s">
        <v>99</v>
      </c>
      <c r="E35" t="s">
        <v>101</v>
      </c>
    </row>
    <row r="36" spans="1:10">
      <c r="A36" t="s">
        <v>635</v>
      </c>
      <c r="B36" t="s">
        <v>634</v>
      </c>
      <c r="C36" t="s">
        <v>591</v>
      </c>
      <c r="D36" t="s">
        <v>67</v>
      </c>
      <c r="E36" t="s">
        <v>67</v>
      </c>
    </row>
    <row r="37" spans="1:10">
      <c r="A37" t="s">
        <v>38</v>
      </c>
      <c r="B37" t="s">
        <v>115</v>
      </c>
      <c r="C37" t="s">
        <v>116</v>
      </c>
      <c r="D37" t="s">
        <v>117</v>
      </c>
      <c r="E37" t="s">
        <v>67</v>
      </c>
      <c r="J37" s="1"/>
    </row>
    <row r="38" spans="1:10">
      <c r="A38" t="s">
        <v>791</v>
      </c>
      <c r="B38" t="s">
        <v>859</v>
      </c>
      <c r="C38" t="s">
        <v>591</v>
      </c>
      <c r="D38" t="s">
        <v>67</v>
      </c>
      <c r="E38" t="s">
        <v>67</v>
      </c>
      <c r="J38" s="1"/>
    </row>
    <row r="39" spans="1:10">
      <c r="A39" t="s">
        <v>241</v>
      </c>
      <c r="B39" t="s">
        <v>240</v>
      </c>
      <c r="C39" t="s">
        <v>214</v>
      </c>
      <c r="D39" t="s">
        <v>215</v>
      </c>
      <c r="E39" t="s">
        <v>67</v>
      </c>
    </row>
    <row r="40" spans="1:10">
      <c r="A40" t="s">
        <v>218</v>
      </c>
      <c r="B40" t="s">
        <v>219</v>
      </c>
      <c r="C40" t="s">
        <v>220</v>
      </c>
      <c r="D40" t="s">
        <v>221</v>
      </c>
      <c r="E40" t="s">
        <v>67</v>
      </c>
    </row>
    <row r="41" spans="1:10">
      <c r="A41" t="s">
        <v>226</v>
      </c>
      <c r="B41" t="s">
        <v>227</v>
      </c>
      <c r="C41" t="s">
        <v>228</v>
      </c>
      <c r="D41" t="s">
        <v>229</v>
      </c>
      <c r="E41" t="s">
        <v>67</v>
      </c>
    </row>
    <row r="42" spans="1:10">
      <c r="A42" t="s">
        <v>783</v>
      </c>
      <c r="B42" t="s">
        <v>784</v>
      </c>
      <c r="C42" t="s">
        <v>591</v>
      </c>
      <c r="D42" t="s">
        <v>67</v>
      </c>
      <c r="E42" t="s">
        <v>67</v>
      </c>
    </row>
    <row r="43" spans="1:10">
      <c r="A43" t="s">
        <v>788</v>
      </c>
      <c r="B43" t="s">
        <v>789</v>
      </c>
      <c r="C43" t="s">
        <v>591</v>
      </c>
      <c r="D43" t="s">
        <v>67</v>
      </c>
      <c r="E43" t="s">
        <v>67</v>
      </c>
    </row>
    <row r="44" spans="1:10">
      <c r="A44" t="s">
        <v>792</v>
      </c>
      <c r="B44" t="s">
        <v>860</v>
      </c>
      <c r="C44" t="s">
        <v>591</v>
      </c>
      <c r="D44" t="s">
        <v>67</v>
      </c>
      <c r="E44" t="s">
        <v>67</v>
      </c>
    </row>
    <row r="45" spans="1:10">
      <c r="A45" t="s">
        <v>790</v>
      </c>
      <c r="B45" t="s">
        <v>858</v>
      </c>
      <c r="C45" t="s">
        <v>591</v>
      </c>
      <c r="D45" t="s">
        <v>67</v>
      </c>
      <c r="E45" t="s">
        <v>67</v>
      </c>
    </row>
    <row r="46" spans="1:10">
      <c r="A46" t="s">
        <v>793</v>
      </c>
      <c r="B46" t="s">
        <v>794</v>
      </c>
      <c r="C46" t="s">
        <v>591</v>
      </c>
      <c r="D46" t="s">
        <v>67</v>
      </c>
      <c r="E46" t="s">
        <v>67</v>
      </c>
    </row>
    <row r="47" spans="1:10">
      <c r="A47" t="s">
        <v>586</v>
      </c>
      <c r="B47" t="s">
        <v>604</v>
      </c>
      <c r="C47" t="s">
        <v>605</v>
      </c>
      <c r="D47" t="s">
        <v>606</v>
      </c>
      <c r="E47" t="s">
        <v>67</v>
      </c>
    </row>
  </sheetData>
  <phoneticPr fontId="1"/>
  <printOptions gridLines="1"/>
  <pageMargins left="0.70866141732283472" right="0.70866141732283472" top="0.74803149606299213" bottom="0.74803149606299213" header="0.31496062992125984" footer="0.31496062992125984"/>
  <pageSetup paperSize="9" scale="3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7DD5F-79F4-427C-94BE-98A608369F87}">
  <sheetPr>
    <pageSetUpPr fitToPage="1"/>
  </sheetPr>
  <dimension ref="A1:AS73"/>
  <sheetViews>
    <sheetView zoomScale="91" zoomScaleNormal="91" workbookViewId="0">
      <pane xSplit="3" ySplit="2" topLeftCell="D3" activePane="bottomRight" state="frozen"/>
      <selection pane="topRight" activeCell="C1" sqref="C1"/>
      <selection pane="bottomLeft" activeCell="A3" sqref="A3"/>
      <selection pane="bottomRight" activeCell="N32" sqref="N32"/>
    </sheetView>
  </sheetViews>
  <sheetFormatPr defaultRowHeight="18.75"/>
  <cols>
    <col min="1" max="2" width="4.125" hidden="1" customWidth="1"/>
    <col min="3" max="3" width="22.25" customWidth="1"/>
    <col min="4" max="4" width="14.75" customWidth="1"/>
    <col min="5" max="5" width="13.625" customWidth="1"/>
    <col min="6" max="6" width="8.875" customWidth="1"/>
    <col min="7" max="31" width="6.875" customWidth="1"/>
    <col min="45" max="45" width="27.5" customWidth="1"/>
  </cols>
  <sheetData>
    <row r="1" spans="1:45">
      <c r="AQ1" s="21"/>
    </row>
    <row r="2" spans="1:45">
      <c r="C2" s="23" t="s">
        <v>89</v>
      </c>
      <c r="D2" s="23" t="s">
        <v>335</v>
      </c>
      <c r="E2" s="23" t="s">
        <v>336</v>
      </c>
      <c r="F2" s="23" t="s">
        <v>695</v>
      </c>
      <c r="G2" s="23" t="s">
        <v>446</v>
      </c>
      <c r="H2" s="23"/>
      <c r="I2" s="23"/>
      <c r="J2" s="23"/>
      <c r="K2" s="23"/>
      <c r="L2" s="23"/>
      <c r="M2" s="23"/>
      <c r="N2" s="23"/>
      <c r="O2" s="23"/>
      <c r="P2" s="23"/>
      <c r="Q2" s="23"/>
      <c r="R2" s="23"/>
      <c r="S2" s="23"/>
      <c r="T2" s="23"/>
      <c r="U2" s="23"/>
      <c r="V2" s="23"/>
      <c r="W2" s="23"/>
      <c r="X2" s="23"/>
      <c r="Y2" s="23"/>
      <c r="Z2" s="23"/>
      <c r="AA2" s="23"/>
      <c r="AB2" s="23"/>
      <c r="AC2" s="23"/>
      <c r="AD2" s="23"/>
      <c r="AE2" s="23"/>
      <c r="AF2" s="24" t="s">
        <v>88</v>
      </c>
      <c r="AG2" s="22"/>
      <c r="AH2" s="22"/>
      <c r="AI2" s="22"/>
      <c r="AJ2" s="22"/>
      <c r="AK2" s="22"/>
      <c r="AL2" s="22"/>
      <c r="AM2" s="22"/>
      <c r="AN2" s="22"/>
      <c r="AO2" s="22"/>
      <c r="AP2" s="22"/>
      <c r="AQ2" s="22"/>
      <c r="AS2" s="56"/>
    </row>
    <row r="3" spans="1:45">
      <c r="A3" t="str">
        <f>IF(副作用項目!AN4=TRUE,1,"")</f>
        <v/>
      </c>
      <c r="B3" t="str">
        <f>IF(A3=1,SUM(A$3:A3),"")</f>
        <v/>
      </c>
      <c r="C3" s="33" t="s">
        <v>133</v>
      </c>
      <c r="D3" s="33" t="s">
        <v>337</v>
      </c>
      <c r="E3" s="33" t="s">
        <v>338</v>
      </c>
      <c r="F3" s="33" t="s">
        <v>691</v>
      </c>
      <c r="G3" s="33" t="s">
        <v>17</v>
      </c>
      <c r="H3" s="33" t="s">
        <v>466</v>
      </c>
      <c r="I3" s="33" t="s">
        <v>38</v>
      </c>
      <c r="J3" s="33" t="s">
        <v>24</v>
      </c>
      <c r="K3" s="33" t="s">
        <v>519</v>
      </c>
      <c r="L3" s="33" t="s">
        <v>553</v>
      </c>
      <c r="M3" s="33" t="s">
        <v>241</v>
      </c>
      <c r="N3" s="33" t="s">
        <v>692</v>
      </c>
      <c r="O3" s="33" t="s">
        <v>534</v>
      </c>
      <c r="P3" s="33" t="s">
        <v>508</v>
      </c>
      <c r="Q3" s="33" t="s">
        <v>456</v>
      </c>
      <c r="R3" s="33" t="s">
        <v>487</v>
      </c>
      <c r="S3" s="33"/>
      <c r="T3" s="33"/>
      <c r="U3" s="33"/>
      <c r="V3" s="33"/>
      <c r="W3" s="33"/>
      <c r="X3" s="33"/>
      <c r="Y3" s="33"/>
      <c r="Z3" s="33"/>
      <c r="AA3" s="33"/>
      <c r="AB3" s="33"/>
      <c r="AC3" s="33"/>
      <c r="AD3" s="33"/>
      <c r="AE3" s="33"/>
      <c r="AQ3" s="21"/>
    </row>
    <row r="4" spans="1:45">
      <c r="A4" t="str">
        <f>IF(副作用項目!AN5=TRUE,1,"")</f>
        <v/>
      </c>
      <c r="B4" t="str">
        <f>IF(A4=1,SUM(A$3:A4),"")</f>
        <v/>
      </c>
      <c r="C4" s="33" t="s">
        <v>97</v>
      </c>
      <c r="D4" s="33" t="s">
        <v>339</v>
      </c>
      <c r="E4" s="33" t="s">
        <v>338</v>
      </c>
      <c r="F4" s="33" t="s">
        <v>696</v>
      </c>
      <c r="G4" s="33" t="s">
        <v>551</v>
      </c>
      <c r="H4" s="33" t="s">
        <v>466</v>
      </c>
      <c r="I4" s="33" t="s">
        <v>20</v>
      </c>
      <c r="J4" s="33" t="s">
        <v>449</v>
      </c>
      <c r="K4" s="33" t="s">
        <v>552</v>
      </c>
      <c r="L4" s="33" t="s">
        <v>38</v>
      </c>
      <c r="M4" s="33" t="s">
        <v>554</v>
      </c>
      <c r="N4" s="33" t="s">
        <v>461</v>
      </c>
      <c r="O4" s="33"/>
      <c r="P4" s="33"/>
      <c r="Q4" s="33"/>
      <c r="R4" s="33"/>
      <c r="S4" s="33"/>
      <c r="T4" s="33"/>
      <c r="U4" s="33"/>
      <c r="V4" s="33"/>
      <c r="W4" s="33"/>
      <c r="X4" s="33"/>
      <c r="Y4" s="33"/>
      <c r="Z4" s="33"/>
      <c r="AA4" s="33"/>
      <c r="AB4" s="33"/>
      <c r="AC4" s="33"/>
      <c r="AD4" s="33"/>
      <c r="AE4" s="33"/>
      <c r="AN4" s="21"/>
    </row>
    <row r="5" spans="1:45">
      <c r="A5" t="str">
        <f>IF(副作用項目!AN6=TRUE,1,"")</f>
        <v/>
      </c>
      <c r="B5" t="str">
        <f>IF(A5=1,SUM(A$3:A5),"")</f>
        <v/>
      </c>
      <c r="C5" s="33" t="s">
        <v>134</v>
      </c>
      <c r="D5" s="33" t="s">
        <v>340</v>
      </c>
      <c r="E5" s="33" t="s">
        <v>341</v>
      </c>
      <c r="F5" s="33" t="s">
        <v>696</v>
      </c>
      <c r="G5" s="33" t="s">
        <v>448</v>
      </c>
      <c r="H5" s="33" t="s">
        <v>457</v>
      </c>
      <c r="I5" s="33" t="s">
        <v>234</v>
      </c>
      <c r="J5" s="33" t="s">
        <v>466</v>
      </c>
      <c r="K5" s="33" t="s">
        <v>17</v>
      </c>
      <c r="L5" s="33"/>
      <c r="M5" s="33"/>
      <c r="N5" s="33"/>
      <c r="O5" s="33"/>
      <c r="P5" s="33"/>
      <c r="Q5" s="33"/>
      <c r="R5" s="33"/>
      <c r="S5" s="33"/>
      <c r="T5" s="33"/>
      <c r="U5" s="33"/>
      <c r="V5" s="33"/>
      <c r="W5" s="33"/>
      <c r="X5" s="33"/>
      <c r="Y5" s="33"/>
      <c r="Z5" s="33"/>
      <c r="AA5" s="33"/>
      <c r="AB5" s="33"/>
      <c r="AC5" s="33"/>
      <c r="AD5" s="33"/>
      <c r="AE5" s="33"/>
      <c r="AK5" s="21"/>
      <c r="AL5" s="21"/>
    </row>
    <row r="6" spans="1:45">
      <c r="A6" t="str">
        <f>IF(副作用項目!AN7=TRUE,1,"")</f>
        <v/>
      </c>
      <c r="B6" t="str">
        <f>IF(A6=1,SUM(A$3:A6),"")</f>
        <v/>
      </c>
      <c r="C6" s="33" t="s">
        <v>135</v>
      </c>
      <c r="D6" s="33" t="s">
        <v>342</v>
      </c>
      <c r="E6" s="33" t="s">
        <v>343</v>
      </c>
      <c r="F6" s="33" t="s">
        <v>691</v>
      </c>
      <c r="G6" s="33" t="s">
        <v>449</v>
      </c>
      <c r="H6" s="33" t="s">
        <v>22</v>
      </c>
      <c r="I6" s="33" t="s">
        <v>20</v>
      </c>
      <c r="J6" s="33" t="s">
        <v>466</v>
      </c>
      <c r="K6" s="33" t="s">
        <v>519</v>
      </c>
      <c r="L6" s="33" t="s">
        <v>513</v>
      </c>
      <c r="M6" s="33" t="s">
        <v>461</v>
      </c>
      <c r="N6" s="33" t="s">
        <v>693</v>
      </c>
      <c r="O6" s="33" t="s">
        <v>509</v>
      </c>
      <c r="P6" s="33"/>
      <c r="Q6" s="33"/>
      <c r="R6" s="33"/>
      <c r="S6" s="33"/>
      <c r="T6" s="33"/>
      <c r="U6" s="33"/>
      <c r="V6" s="33"/>
      <c r="W6" s="33"/>
      <c r="X6" s="33"/>
      <c r="Y6" s="33"/>
      <c r="Z6" s="33"/>
      <c r="AA6" s="33"/>
      <c r="AB6" s="33"/>
      <c r="AC6" s="33"/>
      <c r="AD6" s="33"/>
      <c r="AE6" s="33"/>
    </row>
    <row r="7" spans="1:45">
      <c r="A7" t="str">
        <f>IF(副作用項目!AP4=TRUE,1,"")</f>
        <v/>
      </c>
      <c r="B7" t="str">
        <f>IF(A7=1,SUM(A$3:A7),"")</f>
        <v/>
      </c>
      <c r="C7" s="33" t="s">
        <v>136</v>
      </c>
      <c r="D7" s="33" t="s">
        <v>344</v>
      </c>
      <c r="E7" s="33" t="s">
        <v>345</v>
      </c>
      <c r="F7" s="33" t="s">
        <v>696</v>
      </c>
      <c r="G7" s="33" t="s">
        <v>448</v>
      </c>
      <c r="H7" s="33" t="s">
        <v>485</v>
      </c>
      <c r="I7" s="33" t="s">
        <v>506</v>
      </c>
      <c r="J7" s="33" t="s">
        <v>447</v>
      </c>
      <c r="K7" s="33" t="s">
        <v>234</v>
      </c>
      <c r="L7" s="33" t="s">
        <v>23</v>
      </c>
      <c r="M7" s="33" t="s">
        <v>466</v>
      </c>
      <c r="N7" s="33" t="s">
        <v>24</v>
      </c>
      <c r="O7" s="33" t="s">
        <v>21</v>
      </c>
      <c r="P7" s="33" t="s">
        <v>20</v>
      </c>
      <c r="Q7" s="33" t="s">
        <v>17</v>
      </c>
      <c r="R7" s="33" t="s">
        <v>507</v>
      </c>
      <c r="S7" s="33" t="s">
        <v>22</v>
      </c>
      <c r="T7" s="33" t="s">
        <v>508</v>
      </c>
      <c r="U7" s="33"/>
      <c r="V7" s="33"/>
      <c r="W7" s="33"/>
      <c r="X7" s="33"/>
      <c r="Y7" s="33"/>
      <c r="Z7" s="33"/>
      <c r="AA7" s="33"/>
      <c r="AB7" s="33"/>
      <c r="AC7" s="33"/>
      <c r="AD7" s="33"/>
      <c r="AE7" s="33"/>
    </row>
    <row r="8" spans="1:45">
      <c r="A8" t="str">
        <f>IF(副作用項目!AP5=TRUE,1,"")</f>
        <v/>
      </c>
      <c r="B8" t="str">
        <f>IF(A8=1,SUM(A$3:A8),"")</f>
        <v/>
      </c>
      <c r="C8" s="33" t="s">
        <v>137</v>
      </c>
      <c r="D8" s="33" t="s">
        <v>346</v>
      </c>
      <c r="E8" s="33" t="s">
        <v>347</v>
      </c>
      <c r="F8" s="33" t="s">
        <v>691</v>
      </c>
      <c r="G8" s="33" t="s">
        <v>448</v>
      </c>
      <c r="H8" s="33" t="s">
        <v>524</v>
      </c>
      <c r="I8" s="33" t="s">
        <v>487</v>
      </c>
      <c r="J8" s="33"/>
      <c r="K8" s="33"/>
      <c r="L8" s="33"/>
      <c r="M8" s="33"/>
      <c r="N8" s="33"/>
      <c r="O8" s="33"/>
      <c r="P8" s="33"/>
      <c r="Q8" s="33"/>
      <c r="R8" s="33"/>
      <c r="S8" s="33"/>
      <c r="T8" s="33"/>
      <c r="U8" s="33"/>
      <c r="V8" s="33"/>
      <c r="W8" s="33"/>
      <c r="X8" s="33"/>
      <c r="Y8" s="33"/>
      <c r="Z8" s="33"/>
      <c r="AA8" s="33"/>
      <c r="AB8" s="33"/>
      <c r="AC8" s="33"/>
      <c r="AD8" s="33"/>
      <c r="AE8" s="33"/>
    </row>
    <row r="9" spans="1:45">
      <c r="A9" t="str">
        <f>IF(副作用項目!AP6=TRUE,1,"")</f>
        <v/>
      </c>
      <c r="B9" t="str">
        <f>IF(A9=1,SUM(A$3:A9),"")</f>
        <v/>
      </c>
      <c r="C9" s="33" t="s">
        <v>138</v>
      </c>
      <c r="D9" s="33" t="s">
        <v>348</v>
      </c>
      <c r="E9" s="33" t="s">
        <v>349</v>
      </c>
      <c r="F9" s="33" t="s">
        <v>691</v>
      </c>
      <c r="G9" s="33" t="s">
        <v>17</v>
      </c>
      <c r="H9" s="33" t="s">
        <v>466</v>
      </c>
      <c r="I9" s="33" t="s">
        <v>509</v>
      </c>
      <c r="J9" s="33" t="s">
        <v>24</v>
      </c>
      <c r="K9" s="33" t="s">
        <v>519</v>
      </c>
      <c r="L9" s="33" t="s">
        <v>456</v>
      </c>
      <c r="M9" s="33"/>
      <c r="N9" s="33"/>
      <c r="O9" s="33"/>
      <c r="P9" s="33"/>
      <c r="Q9" s="33"/>
      <c r="R9" s="33"/>
      <c r="S9" s="33"/>
      <c r="T9" s="33"/>
      <c r="U9" s="33"/>
      <c r="V9" s="33"/>
      <c r="W9" s="33"/>
      <c r="X9" s="33"/>
      <c r="Y9" s="33"/>
      <c r="Z9" s="33"/>
      <c r="AA9" s="33"/>
      <c r="AB9" s="33"/>
      <c r="AC9" s="33"/>
      <c r="AD9" s="33"/>
      <c r="AE9" s="33"/>
    </row>
    <row r="10" spans="1:45">
      <c r="A10" t="str">
        <f>IF(副作用項目!AR4=TRUE,1,"")</f>
        <v/>
      </c>
      <c r="B10" t="str">
        <f>IF(A10=1,SUM(A$3:A10),"")</f>
        <v/>
      </c>
      <c r="C10" s="33" t="s">
        <v>139</v>
      </c>
      <c r="D10" s="33" t="s">
        <v>139</v>
      </c>
      <c r="E10" s="33" t="s">
        <v>343</v>
      </c>
      <c r="F10" s="33" t="s">
        <v>691</v>
      </c>
      <c r="G10" s="33" t="s">
        <v>466</v>
      </c>
      <c r="H10" s="33" t="s">
        <v>234</v>
      </c>
      <c r="I10" s="33" t="s">
        <v>447</v>
      </c>
      <c r="J10" s="33" t="s">
        <v>17</v>
      </c>
      <c r="K10" s="33" t="s">
        <v>513</v>
      </c>
      <c r="L10" s="33" t="s">
        <v>448</v>
      </c>
      <c r="M10" s="33"/>
      <c r="N10" s="33"/>
      <c r="O10" s="33"/>
      <c r="P10" s="33"/>
      <c r="Q10" s="33"/>
      <c r="R10" s="33"/>
      <c r="S10" s="33"/>
      <c r="T10" s="33"/>
      <c r="U10" s="33"/>
      <c r="V10" s="33"/>
      <c r="W10" s="33"/>
      <c r="X10" s="33"/>
      <c r="Y10" s="33"/>
      <c r="Z10" s="33"/>
      <c r="AA10" s="33"/>
      <c r="AB10" s="33"/>
      <c r="AC10" s="33"/>
      <c r="AD10" s="33"/>
      <c r="AE10" s="33"/>
    </row>
    <row r="11" spans="1:45">
      <c r="A11" t="str">
        <f>IF(副作用項目!AR5=TRUE,1,"")</f>
        <v/>
      </c>
      <c r="B11" t="str">
        <f>IF(A11=1,SUM(A$3:A11),"")</f>
        <v/>
      </c>
      <c r="C11" s="33" t="s">
        <v>140</v>
      </c>
      <c r="D11" s="33" t="s">
        <v>350</v>
      </c>
      <c r="E11" s="33" t="s">
        <v>351</v>
      </c>
      <c r="F11" s="33" t="s">
        <v>696</v>
      </c>
      <c r="G11" s="33" t="s">
        <v>448</v>
      </c>
      <c r="H11" s="33" t="s">
        <v>466</v>
      </c>
      <c r="I11" s="33" t="s">
        <v>17</v>
      </c>
      <c r="J11" s="33" t="s">
        <v>23</v>
      </c>
      <c r="K11" s="33" t="s">
        <v>24</v>
      </c>
      <c r="L11" s="33" t="s">
        <v>38</v>
      </c>
      <c r="M11" s="33" t="s">
        <v>467</v>
      </c>
      <c r="N11" s="33" t="s">
        <v>234</v>
      </c>
      <c r="O11" s="33"/>
      <c r="P11" s="33"/>
      <c r="Q11" s="33"/>
      <c r="R11" s="33"/>
      <c r="S11" s="33"/>
      <c r="T11" s="33"/>
      <c r="U11" s="33"/>
      <c r="V11" s="33"/>
      <c r="W11" s="33"/>
      <c r="X11" s="33"/>
      <c r="Y11" s="33"/>
      <c r="Z11" s="33"/>
      <c r="AA11" s="33"/>
      <c r="AB11" s="33"/>
      <c r="AC11" s="33"/>
      <c r="AD11" s="33"/>
      <c r="AE11" s="33"/>
    </row>
    <row r="12" spans="1:45">
      <c r="A12" t="str">
        <f>IF(副作用項目!AN9=TRUE,1,"")</f>
        <v/>
      </c>
      <c r="B12" t="str">
        <f>IF(A12=1,SUM(A$3:A12),"")</f>
        <v/>
      </c>
      <c r="C12" s="33" t="s">
        <v>142</v>
      </c>
      <c r="D12" s="33" t="s">
        <v>352</v>
      </c>
      <c r="E12" s="33" t="s">
        <v>353</v>
      </c>
      <c r="F12" s="33" t="s">
        <v>694</v>
      </c>
      <c r="G12" s="33" t="s">
        <v>457</v>
      </c>
      <c r="H12" s="33" t="s">
        <v>583</v>
      </c>
      <c r="I12" s="33"/>
      <c r="J12" s="33"/>
      <c r="K12" s="33"/>
      <c r="L12" s="33"/>
      <c r="M12" s="33"/>
      <c r="N12" s="33"/>
      <c r="O12" s="33"/>
      <c r="P12" s="33"/>
      <c r="Q12" s="33"/>
      <c r="R12" s="33"/>
      <c r="S12" s="33"/>
      <c r="T12" s="33"/>
      <c r="U12" s="33"/>
      <c r="V12" s="33"/>
      <c r="W12" s="33"/>
      <c r="X12" s="33"/>
      <c r="Y12" s="33"/>
      <c r="Z12" s="33"/>
      <c r="AA12" s="33"/>
      <c r="AB12" s="33"/>
      <c r="AC12" s="33"/>
      <c r="AD12" s="33"/>
      <c r="AE12" s="33"/>
    </row>
    <row r="13" spans="1:45">
      <c r="A13" t="str">
        <f>IF(副作用項目!AN10=TRUE,1,"")</f>
        <v/>
      </c>
      <c r="B13" t="str">
        <f>IF(A13=1,SUM(A$3:A13),"")</f>
        <v/>
      </c>
      <c r="C13" s="33" t="s">
        <v>143</v>
      </c>
      <c r="D13" s="33" t="s">
        <v>355</v>
      </c>
      <c r="E13" s="33" t="s">
        <v>354</v>
      </c>
      <c r="F13" s="33" t="s">
        <v>696</v>
      </c>
      <c r="G13" s="33" t="s">
        <v>17</v>
      </c>
      <c r="H13" s="33" t="s">
        <v>466</v>
      </c>
      <c r="I13" s="33" t="s">
        <v>35</v>
      </c>
      <c r="J13" s="33" t="s">
        <v>24</v>
      </c>
      <c r="K13" s="33" t="s">
        <v>500</v>
      </c>
      <c r="L13" s="33" t="s">
        <v>448</v>
      </c>
      <c r="M13" s="33"/>
      <c r="N13" s="33"/>
      <c r="O13" s="33"/>
      <c r="P13" s="33"/>
      <c r="Q13" s="33"/>
      <c r="R13" s="33"/>
      <c r="S13" s="33"/>
      <c r="T13" s="33"/>
      <c r="U13" s="33"/>
      <c r="V13" s="33"/>
      <c r="W13" s="33"/>
      <c r="X13" s="33"/>
      <c r="Y13" s="33"/>
      <c r="Z13" s="33"/>
      <c r="AA13" s="33"/>
      <c r="AB13" s="33"/>
      <c r="AC13" s="33"/>
      <c r="AD13" s="33"/>
      <c r="AE13" s="33"/>
    </row>
    <row r="14" spans="1:45">
      <c r="A14" t="str">
        <f>IF(副作用項目!AN11=TRUE,1,"")</f>
        <v/>
      </c>
      <c r="B14" t="str">
        <f>IF(A14=1,SUM(A$3:A14),"")</f>
        <v/>
      </c>
      <c r="C14" s="33" t="s">
        <v>144</v>
      </c>
      <c r="D14" s="33" t="s">
        <v>356</v>
      </c>
      <c r="E14" s="33" t="s">
        <v>357</v>
      </c>
      <c r="F14" s="33" t="s">
        <v>698</v>
      </c>
      <c r="G14" s="33" t="s">
        <v>448</v>
      </c>
      <c r="H14" s="33" t="s">
        <v>513</v>
      </c>
      <c r="I14" s="33" t="s">
        <v>470</v>
      </c>
      <c r="J14" s="33" t="s">
        <v>699</v>
      </c>
      <c r="K14" s="33" t="s">
        <v>700</v>
      </c>
      <c r="L14" s="33" t="s">
        <v>701</v>
      </c>
      <c r="M14" s="33" t="s">
        <v>461</v>
      </c>
      <c r="N14" s="33" t="s">
        <v>702</v>
      </c>
      <c r="O14" s="33" t="s">
        <v>493</v>
      </c>
      <c r="P14" s="33" t="s">
        <v>703</v>
      </c>
      <c r="Q14" s="33"/>
      <c r="R14" s="33"/>
      <c r="S14" s="33"/>
      <c r="T14" s="33"/>
      <c r="U14" s="33"/>
      <c r="V14" s="33"/>
      <c r="W14" s="33"/>
      <c r="X14" s="33"/>
      <c r="Y14" s="33"/>
      <c r="Z14" s="33"/>
      <c r="AA14" s="33"/>
      <c r="AB14" s="33"/>
      <c r="AC14" s="33"/>
      <c r="AD14" s="33"/>
      <c r="AE14" s="33"/>
      <c r="AL14" s="21"/>
    </row>
    <row r="15" spans="1:45">
      <c r="A15" t="str">
        <f>IF(副作用項目!AN12=TRUE,1,"")</f>
        <v/>
      </c>
      <c r="B15" t="str">
        <f>IF(A15=1,SUM(A$3:A15),"")</f>
        <v/>
      </c>
      <c r="C15" s="33" t="s">
        <v>145</v>
      </c>
      <c r="D15" s="33" t="s">
        <v>358</v>
      </c>
      <c r="E15" s="33" t="s">
        <v>359</v>
      </c>
      <c r="F15" s="33" t="s">
        <v>704</v>
      </c>
      <c r="G15" s="33" t="s">
        <v>22</v>
      </c>
      <c r="H15" s="33" t="s">
        <v>527</v>
      </c>
      <c r="I15" s="33" t="s">
        <v>448</v>
      </c>
      <c r="J15" s="33" t="s">
        <v>513</v>
      </c>
      <c r="K15" s="33" t="s">
        <v>457</v>
      </c>
      <c r="L15" s="33" t="s">
        <v>493</v>
      </c>
      <c r="M15" s="33" t="s">
        <v>461</v>
      </c>
      <c r="N15" s="33" t="s">
        <v>485</v>
      </c>
      <c r="O15" s="33" t="s">
        <v>456</v>
      </c>
      <c r="P15" s="33" t="s">
        <v>460</v>
      </c>
      <c r="Q15" s="33" t="s">
        <v>447</v>
      </c>
      <c r="R15" s="33" t="s">
        <v>699</v>
      </c>
      <c r="S15" s="33" t="s">
        <v>20</v>
      </c>
      <c r="T15" s="33" t="s">
        <v>453</v>
      </c>
      <c r="U15" s="33" t="s">
        <v>494</v>
      </c>
      <c r="V15" s="33" t="s">
        <v>705</v>
      </c>
      <c r="W15" s="33" t="s">
        <v>222</v>
      </c>
      <c r="X15" s="33" t="s">
        <v>707</v>
      </c>
      <c r="Y15" s="33" t="s">
        <v>484</v>
      </c>
      <c r="Z15" s="33" t="s">
        <v>509</v>
      </c>
      <c r="AA15" s="33"/>
      <c r="AB15" s="33"/>
      <c r="AC15" s="33"/>
      <c r="AD15" s="33"/>
      <c r="AE15" s="33"/>
    </row>
    <row r="16" spans="1:45">
      <c r="A16" t="str">
        <f>IF(副作用項目!AP9=TRUE,1,"")</f>
        <v/>
      </c>
      <c r="B16" t="str">
        <f>IF(A16=1,SUM(A$3:A16),"")</f>
        <v/>
      </c>
      <c r="C16" s="33" t="s">
        <v>146</v>
      </c>
      <c r="D16" s="33" t="s">
        <v>361</v>
      </c>
      <c r="E16" s="33" t="s">
        <v>360</v>
      </c>
      <c r="F16" s="33" t="s">
        <v>696</v>
      </c>
      <c r="G16" s="33" t="s">
        <v>20</v>
      </c>
      <c r="H16" s="33" t="s">
        <v>448</v>
      </c>
      <c r="I16" s="33" t="s">
        <v>449</v>
      </c>
      <c r="J16" s="33" t="s">
        <v>463</v>
      </c>
      <c r="K16" s="33" t="s">
        <v>451</v>
      </c>
      <c r="L16" s="33"/>
      <c r="M16" s="33"/>
      <c r="N16" s="33"/>
      <c r="O16" s="33"/>
      <c r="P16" s="33"/>
      <c r="Q16" s="33"/>
      <c r="R16" s="33"/>
      <c r="S16" s="33"/>
      <c r="T16" s="33"/>
      <c r="U16" s="33"/>
      <c r="V16" s="33"/>
      <c r="W16" s="33"/>
      <c r="X16" s="33"/>
      <c r="Y16" s="33"/>
      <c r="Z16" s="33"/>
      <c r="AA16" s="33"/>
      <c r="AB16" s="33"/>
      <c r="AC16" s="33"/>
      <c r="AD16" s="33"/>
      <c r="AE16" s="33"/>
    </row>
    <row r="17" spans="1:35">
      <c r="A17" t="str">
        <f>IF(副作用項目!AP10=TRUE,1,"")</f>
        <v/>
      </c>
      <c r="B17" t="str">
        <f>IF(A17=1,SUM(A$3:A17),"")</f>
        <v/>
      </c>
      <c r="C17" s="33" t="s">
        <v>147</v>
      </c>
      <c r="D17" s="33" t="s">
        <v>362</v>
      </c>
      <c r="E17" s="33" t="s">
        <v>354</v>
      </c>
      <c r="F17" s="33" t="s">
        <v>696</v>
      </c>
      <c r="G17" s="33" t="s">
        <v>24</v>
      </c>
      <c r="H17" s="33" t="s">
        <v>509</v>
      </c>
      <c r="I17" s="33" t="s">
        <v>466</v>
      </c>
      <c r="J17" s="33" t="s">
        <v>17</v>
      </c>
      <c r="K17" s="33" t="s">
        <v>22</v>
      </c>
      <c r="L17" s="33" t="s">
        <v>510</v>
      </c>
      <c r="M17" s="33" t="s">
        <v>500</v>
      </c>
      <c r="N17" s="33" t="s">
        <v>38</v>
      </c>
      <c r="O17" s="33" t="s">
        <v>20</v>
      </c>
      <c r="P17" s="33"/>
      <c r="Q17" s="33"/>
      <c r="R17" s="33"/>
      <c r="S17" s="33"/>
      <c r="T17" s="33"/>
      <c r="U17" s="33"/>
      <c r="V17" s="33"/>
      <c r="W17" s="33"/>
      <c r="X17" s="33"/>
      <c r="Y17" s="33"/>
      <c r="Z17" s="33"/>
      <c r="AA17" s="33"/>
      <c r="AB17" s="33"/>
      <c r="AC17" s="33"/>
      <c r="AD17" s="33"/>
      <c r="AE17" s="33"/>
    </row>
    <row r="18" spans="1:35">
      <c r="A18" t="str">
        <f>IF(副作用項目!AP11=TRUE,1,"")</f>
        <v/>
      </c>
      <c r="B18" t="str">
        <f>IF(A18=1,SUM(A$3:A18),"")</f>
        <v/>
      </c>
      <c r="C18" s="33" t="s">
        <v>148</v>
      </c>
      <c r="D18" s="33" t="s">
        <v>363</v>
      </c>
      <c r="E18" s="33" t="s">
        <v>364</v>
      </c>
      <c r="F18" s="33" t="s">
        <v>698</v>
      </c>
      <c r="G18" s="33" t="s">
        <v>513</v>
      </c>
      <c r="H18" s="33" t="s">
        <v>457</v>
      </c>
      <c r="I18" s="33" t="s">
        <v>448</v>
      </c>
      <c r="J18" s="33" t="s">
        <v>449</v>
      </c>
      <c r="K18" s="33" t="s">
        <v>460</v>
      </c>
      <c r="L18" s="33" t="s">
        <v>447</v>
      </c>
      <c r="M18" s="33" t="s">
        <v>485</v>
      </c>
      <c r="N18" s="33" t="s">
        <v>456</v>
      </c>
      <c r="O18" s="33" t="s">
        <v>484</v>
      </c>
      <c r="P18" s="33" t="s">
        <v>527</v>
      </c>
      <c r="Q18" s="33" t="s">
        <v>453</v>
      </c>
      <c r="R18" s="33" t="s">
        <v>710</v>
      </c>
      <c r="S18" s="33" t="s">
        <v>493</v>
      </c>
      <c r="T18" s="33" t="s">
        <v>702</v>
      </c>
      <c r="U18" s="33" t="s">
        <v>711</v>
      </c>
      <c r="V18" s="33"/>
      <c r="W18" s="33"/>
      <c r="X18" s="33"/>
      <c r="Y18" s="33"/>
      <c r="Z18" s="33"/>
      <c r="AA18" s="33"/>
      <c r="AB18" s="33"/>
      <c r="AC18" s="33"/>
      <c r="AD18" s="33"/>
      <c r="AE18" s="33"/>
    </row>
    <row r="19" spans="1:35">
      <c r="A19" t="str">
        <f>IF(副作用項目!AP12=TRUE,1,"")</f>
        <v/>
      </c>
      <c r="B19" t="str">
        <f>IF(A19=1,SUM(A$3:A19),"")</f>
        <v/>
      </c>
      <c r="C19" s="33" t="s">
        <v>149</v>
      </c>
      <c r="D19" s="33" t="s">
        <v>365</v>
      </c>
      <c r="E19" s="33" t="s">
        <v>357</v>
      </c>
      <c r="F19" s="33" t="s">
        <v>696</v>
      </c>
      <c r="G19" s="33" t="s">
        <v>448</v>
      </c>
      <c r="H19" s="33" t="s">
        <v>449</v>
      </c>
      <c r="I19" s="33" t="s">
        <v>238</v>
      </c>
      <c r="J19" s="33" t="s">
        <v>487</v>
      </c>
      <c r="K19" s="33" t="s">
        <v>461</v>
      </c>
      <c r="L19" s="33" t="s">
        <v>513</v>
      </c>
      <c r="M19" s="33" t="s">
        <v>447</v>
      </c>
      <c r="N19" s="33" t="s">
        <v>485</v>
      </c>
      <c r="O19" s="33" t="s">
        <v>486</v>
      </c>
      <c r="P19" s="33" t="s">
        <v>451</v>
      </c>
      <c r="Q19" s="33"/>
      <c r="R19" s="33"/>
      <c r="S19" s="33"/>
      <c r="T19" s="33"/>
      <c r="U19" s="33"/>
      <c r="V19" s="33"/>
      <c r="W19" s="33"/>
      <c r="X19" s="33"/>
      <c r="Y19" s="33"/>
      <c r="Z19" s="33"/>
      <c r="AA19" s="33"/>
      <c r="AB19" s="33"/>
      <c r="AC19" s="33"/>
      <c r="AD19" s="33"/>
      <c r="AE19" s="33"/>
    </row>
    <row r="20" spans="1:35">
      <c r="A20" t="str">
        <f>IF(副作用項目!AN14=TRUE,1,"")</f>
        <v/>
      </c>
      <c r="B20" t="str">
        <f>IF(A20=1,SUM(A$3:A20),"")</f>
        <v/>
      </c>
      <c r="C20" s="33" t="s">
        <v>151</v>
      </c>
      <c r="D20" s="33" t="s">
        <v>366</v>
      </c>
      <c r="E20" s="33" t="s">
        <v>367</v>
      </c>
      <c r="F20" s="33" t="s">
        <v>691</v>
      </c>
      <c r="G20" s="33" t="s">
        <v>448</v>
      </c>
      <c r="H20" s="33" t="s">
        <v>17</v>
      </c>
      <c r="I20" s="33" t="s">
        <v>466</v>
      </c>
      <c r="J20" s="33" t="s">
        <v>24</v>
      </c>
      <c r="K20" s="33" t="s">
        <v>38</v>
      </c>
      <c r="L20" s="33" t="s">
        <v>22</v>
      </c>
      <c r="M20" s="33" t="s">
        <v>470</v>
      </c>
      <c r="N20" s="33" t="s">
        <v>461</v>
      </c>
      <c r="O20" s="33"/>
      <c r="P20" s="33"/>
      <c r="Q20" s="33"/>
      <c r="R20" s="33"/>
      <c r="S20" s="33"/>
      <c r="T20" s="33"/>
      <c r="U20" s="33"/>
      <c r="V20" s="33"/>
      <c r="W20" s="33"/>
      <c r="X20" s="33"/>
      <c r="Y20" s="33"/>
      <c r="Z20" s="33"/>
      <c r="AA20" s="33"/>
      <c r="AB20" s="33"/>
      <c r="AC20" s="33"/>
      <c r="AD20" s="33"/>
      <c r="AE20" s="33"/>
    </row>
    <row r="21" spans="1:35">
      <c r="A21" t="str">
        <f>IF(副作用項目!AN15=TRUE,1,"")</f>
        <v/>
      </c>
      <c r="B21" t="str">
        <f>IF(A21=1,SUM(A$3:A21),"")</f>
        <v/>
      </c>
      <c r="C21" s="33" t="s">
        <v>152</v>
      </c>
      <c r="D21" s="33" t="s">
        <v>368</v>
      </c>
      <c r="E21" s="33" t="s">
        <v>369</v>
      </c>
      <c r="F21" s="33" t="s">
        <v>696</v>
      </c>
      <c r="G21" s="33" t="s">
        <v>449</v>
      </c>
      <c r="H21" s="33" t="s">
        <v>466</v>
      </c>
      <c r="I21" s="33" t="s">
        <v>17</v>
      </c>
      <c r="J21" s="33" t="s">
        <v>24</v>
      </c>
      <c r="K21" s="33" t="s">
        <v>457</v>
      </c>
      <c r="L21" s="33" t="s">
        <v>234</v>
      </c>
      <c r="M21" s="33" t="s">
        <v>20</v>
      </c>
      <c r="N21" s="33" t="s">
        <v>456</v>
      </c>
      <c r="O21" s="33" t="s">
        <v>38</v>
      </c>
      <c r="P21" s="33" t="s">
        <v>512</v>
      </c>
      <c r="Q21" s="33"/>
      <c r="R21" s="33"/>
      <c r="S21" s="33"/>
      <c r="T21" s="33"/>
      <c r="U21" s="33"/>
      <c r="V21" s="33"/>
      <c r="W21" s="33"/>
      <c r="X21" s="33"/>
      <c r="Y21" s="33"/>
      <c r="Z21" s="33"/>
      <c r="AA21" s="33"/>
      <c r="AB21" s="33"/>
      <c r="AC21" s="33"/>
      <c r="AD21" s="33"/>
      <c r="AE21" s="33"/>
    </row>
    <row r="22" spans="1:35">
      <c r="A22" t="str">
        <f>IF(副作用項目!AN16=TRUE,1,"")</f>
        <v/>
      </c>
      <c r="B22" t="str">
        <f>IF(A22=1,SUM(A$3:A22),"")</f>
        <v/>
      </c>
      <c r="C22" s="33" t="s">
        <v>153</v>
      </c>
      <c r="D22" s="33" t="s">
        <v>370</v>
      </c>
      <c r="E22" s="33" t="s">
        <v>364</v>
      </c>
      <c r="F22" s="33" t="s">
        <v>714</v>
      </c>
      <c r="G22" s="33" t="s">
        <v>448</v>
      </c>
      <c r="H22" s="33" t="s">
        <v>516</v>
      </c>
      <c r="I22" s="33" t="s">
        <v>20</v>
      </c>
      <c r="J22" s="33" t="s">
        <v>513</v>
      </c>
      <c r="K22" s="33"/>
      <c r="L22" s="33"/>
      <c r="M22" s="33"/>
      <c r="N22" s="33"/>
      <c r="O22" s="33"/>
      <c r="P22" s="33"/>
      <c r="Q22" s="33"/>
      <c r="R22" s="33"/>
      <c r="S22" s="33"/>
      <c r="T22" s="33"/>
      <c r="U22" s="33"/>
      <c r="V22" s="33"/>
      <c r="W22" s="33"/>
      <c r="X22" s="33"/>
      <c r="Y22" s="33"/>
      <c r="Z22" s="33"/>
      <c r="AA22" s="33"/>
      <c r="AB22" s="33"/>
      <c r="AC22" s="33"/>
      <c r="AD22" s="33"/>
      <c r="AE22" s="33"/>
    </row>
    <row r="23" spans="1:35">
      <c r="A23" t="str">
        <f>IF(副作用項目!AN17=TRUE,1,"")</f>
        <v/>
      </c>
      <c r="B23" t="str">
        <f>IF(A23=1,SUM(A$3:A23),"")</f>
        <v/>
      </c>
      <c r="C23" s="33" t="s">
        <v>154</v>
      </c>
      <c r="D23" s="33" t="s">
        <v>154</v>
      </c>
      <c r="E23" s="33" t="s">
        <v>371</v>
      </c>
      <c r="F23" s="33" t="s">
        <v>696</v>
      </c>
      <c r="G23" s="33" t="s">
        <v>449</v>
      </c>
      <c r="H23" s="33" t="s">
        <v>466</v>
      </c>
      <c r="I23" s="33" t="s">
        <v>38</v>
      </c>
      <c r="J23" s="33" t="s">
        <v>461</v>
      </c>
      <c r="K23" s="33" t="s">
        <v>24</v>
      </c>
      <c r="L23" s="33" t="s">
        <v>509</v>
      </c>
      <c r="M23" s="33" t="s">
        <v>238</v>
      </c>
      <c r="N23" s="33" t="s">
        <v>20</v>
      </c>
      <c r="O23" s="33" t="s">
        <v>17</v>
      </c>
      <c r="P23" s="33" t="s">
        <v>547</v>
      </c>
      <c r="Q23" s="33" t="s">
        <v>548</v>
      </c>
      <c r="R23" s="33" t="s">
        <v>550</v>
      </c>
      <c r="S23" s="33" t="s">
        <v>580</v>
      </c>
      <c r="T23" s="33"/>
      <c r="U23" s="33"/>
      <c r="V23" s="33"/>
      <c r="W23" s="33"/>
      <c r="X23" s="33"/>
      <c r="Y23" s="33"/>
      <c r="Z23" s="33"/>
      <c r="AA23" s="33"/>
      <c r="AB23" s="33"/>
      <c r="AC23" s="33"/>
      <c r="AD23" s="33"/>
      <c r="AE23" s="33"/>
    </row>
    <row r="24" spans="1:35">
      <c r="A24" t="str">
        <f>IF(副作用項目!AP14=TRUE,1,"")</f>
        <v/>
      </c>
      <c r="B24" t="str">
        <f>IF(A24=1,SUM(A$3:A24),"")</f>
        <v/>
      </c>
      <c r="C24" s="33" t="s">
        <v>155</v>
      </c>
      <c r="D24" s="33" t="s">
        <v>372</v>
      </c>
      <c r="E24" s="33" t="s">
        <v>373</v>
      </c>
      <c r="F24" s="33" t="s">
        <v>691</v>
      </c>
      <c r="G24" s="33" t="s">
        <v>461</v>
      </c>
      <c r="H24" s="33" t="s">
        <v>448</v>
      </c>
      <c r="I24" s="33" t="s">
        <v>513</v>
      </c>
      <c r="J24" s="33" t="s">
        <v>485</v>
      </c>
      <c r="K24" s="33"/>
      <c r="L24" s="33"/>
      <c r="M24" s="33"/>
      <c r="N24" s="33"/>
      <c r="O24" s="33"/>
      <c r="P24" s="33"/>
      <c r="Q24" s="33"/>
      <c r="R24" s="33"/>
      <c r="S24" s="33"/>
      <c r="T24" s="33"/>
      <c r="U24" s="33"/>
      <c r="V24" s="33"/>
      <c r="W24" s="33"/>
      <c r="X24" s="33"/>
      <c r="Y24" s="33"/>
      <c r="Z24" s="33"/>
      <c r="AA24" s="33"/>
      <c r="AB24" s="33"/>
      <c r="AC24" s="33"/>
      <c r="AD24" s="33"/>
      <c r="AE24" s="33"/>
    </row>
    <row r="25" spans="1:35">
      <c r="A25" t="str">
        <f>IF(副作用項目!AP15=TRUE,1,"")</f>
        <v/>
      </c>
      <c r="B25" t="str">
        <f>IF(A25=1,SUM(A$3:A25),"")</f>
        <v/>
      </c>
      <c r="C25" s="33" t="s">
        <v>156</v>
      </c>
      <c r="D25" s="33" t="s">
        <v>374</v>
      </c>
      <c r="E25" s="33" t="s">
        <v>343</v>
      </c>
      <c r="F25" s="33" t="s">
        <v>698</v>
      </c>
      <c r="G25" s="33" t="s">
        <v>461</v>
      </c>
      <c r="H25" s="33" t="s">
        <v>448</v>
      </c>
      <c r="I25" s="33" t="s">
        <v>513</v>
      </c>
      <c r="J25" s="33" t="s">
        <v>456</v>
      </c>
      <c r="K25" s="33"/>
      <c r="L25" s="33"/>
      <c r="M25" s="33"/>
      <c r="N25" s="33"/>
      <c r="O25" s="33"/>
      <c r="P25" s="33"/>
      <c r="Q25" s="33"/>
      <c r="R25" s="33"/>
      <c r="S25" s="33"/>
      <c r="T25" s="33"/>
      <c r="U25" s="33"/>
      <c r="V25" s="33"/>
      <c r="W25" s="33"/>
      <c r="X25" s="33"/>
      <c r="Y25" s="33"/>
      <c r="Z25" s="33"/>
      <c r="AA25" s="33"/>
      <c r="AB25" s="33"/>
      <c r="AC25" s="33"/>
      <c r="AD25" s="33"/>
      <c r="AE25" s="33"/>
    </row>
    <row r="26" spans="1:35">
      <c r="A26" t="str">
        <f>IF(副作用項目!AP16=TRUE,1,"")</f>
        <v/>
      </c>
      <c r="B26" t="str">
        <f>IF(A26=1,SUM(A$3:A26),"")</f>
        <v/>
      </c>
      <c r="C26" s="33" t="s">
        <v>157</v>
      </c>
      <c r="D26" s="33" t="s">
        <v>375</v>
      </c>
      <c r="E26" s="33" t="s">
        <v>369</v>
      </c>
      <c r="F26" s="33" t="s">
        <v>715</v>
      </c>
      <c r="G26" s="33" t="s">
        <v>448</v>
      </c>
      <c r="H26" s="33" t="s">
        <v>466</v>
      </c>
      <c r="I26" s="33" t="s">
        <v>17</v>
      </c>
      <c r="J26" s="33" t="s">
        <v>38</v>
      </c>
      <c r="K26" s="33" t="s">
        <v>24</v>
      </c>
      <c r="L26" s="33" t="s">
        <v>461</v>
      </c>
      <c r="M26" s="33"/>
      <c r="N26" s="33"/>
      <c r="O26" s="33"/>
      <c r="P26" s="33"/>
      <c r="Q26" s="33"/>
      <c r="R26" s="33"/>
      <c r="S26" s="33"/>
      <c r="T26" s="33"/>
      <c r="U26" s="33"/>
      <c r="V26" s="33"/>
      <c r="W26" s="33"/>
      <c r="X26" s="33"/>
      <c r="Y26" s="33"/>
      <c r="Z26" s="33"/>
      <c r="AA26" s="33"/>
      <c r="AB26" s="33"/>
      <c r="AC26" s="33"/>
      <c r="AD26" s="33"/>
      <c r="AE26" s="33"/>
    </row>
    <row r="27" spans="1:35">
      <c r="A27" t="str">
        <f>IF(副作用項目!AP17=TRUE,1,"")</f>
        <v/>
      </c>
      <c r="B27" t="str">
        <f>IF(A27=1,SUM(A$3:A27),"")</f>
        <v/>
      </c>
      <c r="C27" s="33" t="s">
        <v>158</v>
      </c>
      <c r="D27" s="33" t="s">
        <v>377</v>
      </c>
      <c r="E27" s="33" t="s">
        <v>376</v>
      </c>
      <c r="F27" s="33" t="s">
        <v>696</v>
      </c>
      <c r="G27" s="33" t="s">
        <v>222</v>
      </c>
      <c r="H27" s="33" t="s">
        <v>20</v>
      </c>
      <c r="I27" s="33" t="s">
        <v>449</v>
      </c>
      <c r="J27" s="33" t="s">
        <v>466</v>
      </c>
      <c r="K27" s="33" t="s">
        <v>38</v>
      </c>
      <c r="L27" s="33" t="s">
        <v>450</v>
      </c>
      <c r="M27" s="33"/>
      <c r="N27" s="33"/>
      <c r="O27" s="33"/>
      <c r="P27" s="33"/>
      <c r="Q27" s="33"/>
      <c r="R27" s="33"/>
      <c r="S27" s="33"/>
      <c r="T27" s="33"/>
      <c r="U27" s="33"/>
      <c r="V27" s="33"/>
      <c r="W27" s="33"/>
      <c r="X27" s="33"/>
      <c r="Y27" s="33"/>
      <c r="Z27" s="33"/>
      <c r="AA27" s="33"/>
      <c r="AB27" s="33"/>
      <c r="AC27" s="33"/>
      <c r="AD27" s="33"/>
      <c r="AE27" s="33"/>
    </row>
    <row r="28" spans="1:35">
      <c r="A28" t="str">
        <f>IF(副作用項目!AR14=TRUE,1,"")</f>
        <v/>
      </c>
      <c r="B28" t="str">
        <f>IF(A28=1,SUM(A$3:A28),"")</f>
        <v/>
      </c>
      <c r="C28" s="33" t="s">
        <v>159</v>
      </c>
      <c r="D28" s="33" t="s">
        <v>378</v>
      </c>
      <c r="E28" s="33" t="s">
        <v>379</v>
      </c>
      <c r="F28" s="33" t="s">
        <v>714</v>
      </c>
      <c r="G28" s="33" t="s">
        <v>461</v>
      </c>
      <c r="H28" s="33" t="s">
        <v>448</v>
      </c>
      <c r="I28" s="33" t="s">
        <v>456</v>
      </c>
      <c r="J28" s="33" t="s">
        <v>457</v>
      </c>
      <c r="K28" s="33"/>
      <c r="L28" s="33"/>
      <c r="M28" s="33"/>
      <c r="N28" s="33"/>
      <c r="O28" s="33"/>
      <c r="P28" s="33"/>
      <c r="Q28" s="33"/>
      <c r="R28" s="33"/>
      <c r="S28" s="33"/>
      <c r="T28" s="33"/>
      <c r="U28" s="33"/>
      <c r="V28" s="33"/>
      <c r="W28" s="33"/>
      <c r="X28" s="33"/>
      <c r="Y28" s="33"/>
      <c r="Z28" s="33"/>
      <c r="AA28" s="33"/>
      <c r="AB28" s="33"/>
      <c r="AC28" s="33"/>
      <c r="AD28" s="33"/>
      <c r="AE28" s="33"/>
    </row>
    <row r="29" spans="1:35">
      <c r="A29" t="str">
        <f>IF(副作用項目!AR15=TRUE,1,"")</f>
        <v/>
      </c>
      <c r="B29" t="str">
        <f>IF(A29=1,SUM(A$3:A29),"")</f>
        <v/>
      </c>
      <c r="C29" s="33" t="s">
        <v>160</v>
      </c>
      <c r="D29" s="33" t="s">
        <v>380</v>
      </c>
      <c r="E29" s="33" t="s">
        <v>345</v>
      </c>
      <c r="F29" s="33" t="s">
        <v>691</v>
      </c>
      <c r="G29" s="33" t="s">
        <v>448</v>
      </c>
      <c r="H29" s="33" t="s">
        <v>457</v>
      </c>
      <c r="I29" s="33" t="s">
        <v>716</v>
      </c>
      <c r="J29" s="33" t="s">
        <v>718</v>
      </c>
      <c r="K29" s="33" t="s">
        <v>719</v>
      </c>
      <c r="L29" s="33"/>
      <c r="M29" s="33"/>
      <c r="N29" s="33"/>
      <c r="O29" s="33"/>
      <c r="P29" s="33"/>
      <c r="Q29" s="33"/>
      <c r="R29" s="33"/>
      <c r="S29" s="33"/>
      <c r="T29" s="33"/>
      <c r="U29" s="33"/>
      <c r="V29" s="33"/>
      <c r="W29" s="33"/>
      <c r="X29" s="33"/>
      <c r="Y29" s="33"/>
      <c r="Z29" s="33"/>
      <c r="AA29" s="33"/>
      <c r="AB29" s="33"/>
      <c r="AC29" s="33"/>
      <c r="AD29" s="33"/>
      <c r="AE29" s="33"/>
    </row>
    <row r="30" spans="1:35">
      <c r="A30" t="str">
        <f>IF(副作用項目!AR16=TRUE,1,"")</f>
        <v/>
      </c>
      <c r="B30" t="str">
        <f>IF(A30=1,SUM(A$3:A30),"")</f>
        <v/>
      </c>
      <c r="C30" s="33" t="s">
        <v>161</v>
      </c>
      <c r="D30" s="33" t="s">
        <v>381</v>
      </c>
      <c r="E30" s="33" t="s">
        <v>382</v>
      </c>
      <c r="F30" s="33" t="s">
        <v>715</v>
      </c>
      <c r="G30" s="33" t="s">
        <v>456</v>
      </c>
      <c r="H30" s="33"/>
      <c r="I30" s="33"/>
      <c r="J30" s="33"/>
      <c r="K30" s="33"/>
      <c r="L30" s="33"/>
      <c r="M30" s="33"/>
      <c r="N30" s="33"/>
      <c r="O30" s="33"/>
      <c r="P30" s="33"/>
      <c r="Q30" s="33"/>
      <c r="R30" s="33"/>
      <c r="S30" s="33"/>
      <c r="T30" s="33"/>
      <c r="U30" s="33"/>
      <c r="V30" s="33"/>
      <c r="W30" s="33"/>
      <c r="X30" s="33"/>
      <c r="Y30" s="33"/>
      <c r="Z30" s="33"/>
      <c r="AA30" s="33"/>
      <c r="AB30" s="33"/>
      <c r="AC30" s="33"/>
      <c r="AD30" s="33"/>
      <c r="AE30" s="33"/>
    </row>
    <row r="31" spans="1:35">
      <c r="A31" t="str">
        <f>IF(副作用項目!AR17=TRUE,1,"")</f>
        <v/>
      </c>
      <c r="B31" t="str">
        <f>IF(A31=1,SUM(A$3:A31),"")</f>
        <v/>
      </c>
      <c r="C31" s="33" t="s">
        <v>162</v>
      </c>
      <c r="D31" s="33" t="s">
        <v>384</v>
      </c>
      <c r="E31" s="33" t="s">
        <v>359</v>
      </c>
      <c r="F31" s="33" t="s">
        <v>714</v>
      </c>
      <c r="G31" s="33" t="s">
        <v>485</v>
      </c>
      <c r="H31" s="33" t="s">
        <v>448</v>
      </c>
      <c r="I31" s="33" t="s">
        <v>456</v>
      </c>
      <c r="J31" s="33" t="s">
        <v>487</v>
      </c>
      <c r="K31" s="33" t="s">
        <v>513</v>
      </c>
      <c r="L31" s="33" t="s">
        <v>457</v>
      </c>
      <c r="M31" s="33" t="s">
        <v>17</v>
      </c>
      <c r="N31" s="33" t="s">
        <v>466</v>
      </c>
      <c r="O31" s="33"/>
      <c r="P31" s="33"/>
      <c r="Q31" s="33"/>
      <c r="R31" s="33"/>
      <c r="S31" s="33"/>
      <c r="T31" s="33"/>
      <c r="U31" s="33"/>
      <c r="V31" s="33"/>
      <c r="W31" s="33"/>
      <c r="X31" s="33"/>
      <c r="Y31" s="33"/>
      <c r="Z31" s="33"/>
      <c r="AA31" s="33"/>
      <c r="AB31" s="33"/>
      <c r="AC31" s="33"/>
      <c r="AD31" s="33"/>
      <c r="AE31" s="33"/>
    </row>
    <row r="32" spans="1:35">
      <c r="A32" t="str">
        <f>IF(副作用項目!AN20=TRUE,1,"")</f>
        <v/>
      </c>
      <c r="B32" t="str">
        <f>IF(A32=1,SUM(A$3:A32),"")</f>
        <v/>
      </c>
      <c r="C32" s="33" t="s">
        <v>164</v>
      </c>
      <c r="D32" s="33" t="s">
        <v>385</v>
      </c>
      <c r="E32" s="33" t="s">
        <v>386</v>
      </c>
      <c r="F32" s="33" t="s">
        <v>696</v>
      </c>
      <c r="G32" s="33" t="s">
        <v>448</v>
      </c>
      <c r="H32" s="33" t="s">
        <v>488</v>
      </c>
      <c r="I32" s="33" t="s">
        <v>505</v>
      </c>
      <c r="J32" s="33" t="s">
        <v>466</v>
      </c>
      <c r="K32" s="33" t="s">
        <v>22</v>
      </c>
      <c r="L32" s="33" t="s">
        <v>38</v>
      </c>
      <c r="M32" s="33" t="s">
        <v>456</v>
      </c>
      <c r="N32" s="33" t="s">
        <v>514</v>
      </c>
      <c r="O32" s="33" t="s">
        <v>608</v>
      </c>
      <c r="P32" s="33" t="s">
        <v>226</v>
      </c>
      <c r="Q32" s="33" t="s">
        <v>42</v>
      </c>
      <c r="R32" s="33" t="s">
        <v>456</v>
      </c>
      <c r="S32" s="33" t="s">
        <v>447</v>
      </c>
      <c r="T32" s="33" t="s">
        <v>610</v>
      </c>
      <c r="U32" s="33" t="s">
        <v>463</v>
      </c>
      <c r="V32" s="33"/>
      <c r="W32" s="33"/>
      <c r="X32" s="33"/>
      <c r="Y32" s="33"/>
      <c r="Z32" s="33"/>
      <c r="AA32" s="33"/>
      <c r="AB32" s="33"/>
      <c r="AC32" s="33"/>
      <c r="AD32" s="33"/>
      <c r="AE32" s="33"/>
      <c r="AI32" s="21"/>
    </row>
    <row r="33" spans="1:38">
      <c r="A33" t="str">
        <f>IF(副作用項目!AN21=TRUE,1,"")</f>
        <v/>
      </c>
      <c r="B33" t="str">
        <f>IF(A33=1,SUM(A$3:A33),"")</f>
        <v/>
      </c>
      <c r="C33" s="33" t="s">
        <v>165</v>
      </c>
      <c r="D33" s="33" t="s">
        <v>388</v>
      </c>
      <c r="E33" s="33" t="s">
        <v>387</v>
      </c>
      <c r="F33" s="33" t="s">
        <v>696</v>
      </c>
      <c r="G33" s="33" t="s">
        <v>449</v>
      </c>
      <c r="H33" s="33" t="s">
        <v>457</v>
      </c>
      <c r="I33" s="33" t="s">
        <v>22</v>
      </c>
      <c r="J33" s="33" t="s">
        <v>466</v>
      </c>
      <c r="K33" s="33" t="s">
        <v>17</v>
      </c>
      <c r="L33" s="33" t="s">
        <v>21</v>
      </c>
      <c r="M33" s="33" t="s">
        <v>24</v>
      </c>
      <c r="N33" s="33" t="s">
        <v>488</v>
      </c>
      <c r="O33" s="33" t="s">
        <v>461</v>
      </c>
      <c r="P33" s="33" t="s">
        <v>456</v>
      </c>
      <c r="Q33" s="33" t="s">
        <v>470</v>
      </c>
      <c r="R33" s="33" t="s">
        <v>462</v>
      </c>
      <c r="S33" s="33" t="s">
        <v>447</v>
      </c>
      <c r="T33" s="33" t="s">
        <v>485</v>
      </c>
      <c r="U33" s="33" t="s">
        <v>509</v>
      </c>
      <c r="V33" s="33"/>
      <c r="W33" s="33"/>
      <c r="X33" s="33"/>
      <c r="Y33" s="33"/>
      <c r="Z33" s="33"/>
      <c r="AA33" s="33"/>
      <c r="AB33" s="33"/>
      <c r="AC33" s="33"/>
      <c r="AD33" s="33"/>
      <c r="AE33" s="33"/>
    </row>
    <row r="34" spans="1:38">
      <c r="A34" t="str">
        <f>IF(副作用項目!AN22=TRUE,1,"")</f>
        <v/>
      </c>
      <c r="B34" t="str">
        <f>IF(A34=1,SUM(A$3:A34),"")</f>
        <v/>
      </c>
      <c r="C34" s="33" t="s">
        <v>166</v>
      </c>
      <c r="D34" s="33" t="s">
        <v>389</v>
      </c>
      <c r="E34" s="33" t="s">
        <v>387</v>
      </c>
      <c r="F34" s="33" t="s">
        <v>696</v>
      </c>
      <c r="G34" s="33" t="s">
        <v>457</v>
      </c>
      <c r="H34" s="33" t="s">
        <v>38</v>
      </c>
      <c r="I34" s="33" t="s">
        <v>449</v>
      </c>
      <c r="J34" s="33" t="s">
        <v>25</v>
      </c>
      <c r="K34" s="33" t="s">
        <v>22</v>
      </c>
      <c r="L34" s="33" t="s">
        <v>24</v>
      </c>
      <c r="M34" s="33" t="s">
        <v>501</v>
      </c>
      <c r="N34" s="33" t="s">
        <v>500</v>
      </c>
      <c r="O34" s="33" t="s">
        <v>502</v>
      </c>
      <c r="P34" s="33" t="s">
        <v>503</v>
      </c>
      <c r="Q34" s="33" t="s">
        <v>20</v>
      </c>
      <c r="R34" s="33" t="s">
        <v>504</v>
      </c>
      <c r="S34" s="33" t="s">
        <v>466</v>
      </c>
      <c r="T34" s="33" t="s">
        <v>17</v>
      </c>
      <c r="U34" s="33" t="s">
        <v>488</v>
      </c>
      <c r="V34" s="33" t="s">
        <v>505</v>
      </c>
      <c r="W34" s="33" t="s">
        <v>456</v>
      </c>
      <c r="X34" s="33" t="s">
        <v>218</v>
      </c>
      <c r="Y34" s="33"/>
      <c r="Z34" s="33"/>
      <c r="AA34" s="33"/>
      <c r="AB34" s="33"/>
      <c r="AC34" s="33"/>
      <c r="AD34" s="33"/>
      <c r="AE34" s="33"/>
      <c r="AL34" s="21"/>
    </row>
    <row r="35" spans="1:38">
      <c r="A35" t="str">
        <f>IF(副作用項目!AN23=TRUE,1,"")</f>
        <v/>
      </c>
      <c r="B35" t="str">
        <f>IF(A35=1,SUM(A$3:A35),"")</f>
        <v/>
      </c>
      <c r="C35" s="33" t="s">
        <v>167</v>
      </c>
      <c r="D35" s="33" t="s">
        <v>390</v>
      </c>
      <c r="E35" s="33" t="s">
        <v>391</v>
      </c>
      <c r="F35" s="33" t="s">
        <v>698</v>
      </c>
      <c r="G35" s="33" t="s">
        <v>513</v>
      </c>
      <c r="H35" s="33" t="s">
        <v>457</v>
      </c>
      <c r="I35" s="33" t="s">
        <v>448</v>
      </c>
      <c r="J35" s="33" t="s">
        <v>488</v>
      </c>
      <c r="K35" s="33" t="s">
        <v>456</v>
      </c>
      <c r="L35" s="33" t="s">
        <v>700</v>
      </c>
      <c r="M35" s="33" t="s">
        <v>461</v>
      </c>
      <c r="N35" s="33" t="s">
        <v>476</v>
      </c>
      <c r="O35" s="33" t="s">
        <v>720</v>
      </c>
      <c r="P35" s="33" t="s">
        <v>487</v>
      </c>
      <c r="Q35" s="33" t="s">
        <v>226</v>
      </c>
      <c r="R35" s="33" t="s">
        <v>470</v>
      </c>
      <c r="S35" s="33" t="s">
        <v>527</v>
      </c>
      <c r="T35" s="33" t="s">
        <v>721</v>
      </c>
      <c r="U35" s="33" t="s">
        <v>447</v>
      </c>
      <c r="V35" s="33" t="s">
        <v>453</v>
      </c>
      <c r="W35" s="33" t="s">
        <v>485</v>
      </c>
      <c r="X35" s="33" t="s">
        <v>719</v>
      </c>
      <c r="Y35" s="33" t="s">
        <v>718</v>
      </c>
      <c r="Z35" s="33" t="s">
        <v>451</v>
      </c>
      <c r="AA35" s="33" t="s">
        <v>493</v>
      </c>
      <c r="AB35" s="33"/>
      <c r="AC35" s="33"/>
      <c r="AD35" s="33"/>
      <c r="AE35" s="33"/>
      <c r="AI35" s="21"/>
    </row>
    <row r="36" spans="1:38">
      <c r="A36" t="str">
        <f>IF(副作用項目!AP20=TRUE,1,"")</f>
        <v/>
      </c>
      <c r="B36" t="str">
        <f>IF(A36=1,SUM(A$3:A36),"")</f>
        <v/>
      </c>
      <c r="C36" s="33" t="s">
        <v>168</v>
      </c>
      <c r="D36" s="33" t="s">
        <v>392</v>
      </c>
      <c r="E36" s="33" t="s">
        <v>393</v>
      </c>
      <c r="F36" s="33" t="s">
        <v>696</v>
      </c>
      <c r="G36" s="33" t="s">
        <v>35</v>
      </c>
      <c r="H36" s="33" t="s">
        <v>22</v>
      </c>
      <c r="I36" s="33" t="s">
        <v>466</v>
      </c>
      <c r="J36" s="33" t="s">
        <v>17</v>
      </c>
      <c r="K36" s="33" t="s">
        <v>473</v>
      </c>
      <c r="L36" s="33" t="s">
        <v>499</v>
      </c>
      <c r="M36" s="33" t="s">
        <v>38</v>
      </c>
      <c r="N36" s="33" t="s">
        <v>500</v>
      </c>
      <c r="O36" s="33" t="s">
        <v>24</v>
      </c>
      <c r="P36" s="33"/>
      <c r="Q36" s="33"/>
      <c r="R36" s="33"/>
      <c r="S36" s="33"/>
      <c r="T36" s="33"/>
      <c r="U36" s="33"/>
      <c r="V36" s="33"/>
      <c r="W36" s="33"/>
      <c r="X36" s="33"/>
      <c r="Y36" s="33"/>
      <c r="Z36" s="33"/>
      <c r="AA36" s="33"/>
      <c r="AB36" s="33"/>
      <c r="AC36" s="33"/>
      <c r="AD36" s="33"/>
      <c r="AE36" s="33"/>
    </row>
    <row r="37" spans="1:38">
      <c r="A37" t="str">
        <f>IF(副作用項目!AP21=TRUE,1,"")</f>
        <v/>
      </c>
      <c r="B37" t="str">
        <f>IF(A37=1,SUM(A$3:A37),"")</f>
        <v/>
      </c>
      <c r="C37" s="33" t="s">
        <v>169</v>
      </c>
      <c r="D37" s="33" t="s">
        <v>383</v>
      </c>
      <c r="E37" s="33" t="s">
        <v>382</v>
      </c>
      <c r="F37" s="33" t="s">
        <v>696</v>
      </c>
      <c r="G37" s="33" t="s">
        <v>457</v>
      </c>
      <c r="H37" s="33" t="s">
        <v>449</v>
      </c>
      <c r="I37" s="33" t="s">
        <v>466</v>
      </c>
      <c r="J37" s="33" t="s">
        <v>17</v>
      </c>
      <c r="K37" s="33" t="s">
        <v>24</v>
      </c>
      <c r="L37" s="33" t="s">
        <v>470</v>
      </c>
      <c r="M37" s="33" t="s">
        <v>456</v>
      </c>
      <c r="N37" s="33" t="s">
        <v>498</v>
      </c>
      <c r="O37" s="33"/>
      <c r="P37" s="33"/>
      <c r="Q37" s="33"/>
      <c r="R37" s="33"/>
      <c r="S37" s="33"/>
      <c r="T37" s="33"/>
      <c r="U37" s="33"/>
      <c r="V37" s="33"/>
      <c r="W37" s="33"/>
      <c r="X37" s="33"/>
      <c r="Y37" s="33"/>
      <c r="Z37" s="33"/>
      <c r="AA37" s="33"/>
      <c r="AB37" s="33"/>
      <c r="AC37" s="33"/>
      <c r="AD37" s="33"/>
      <c r="AE37" s="33"/>
    </row>
    <row r="38" spans="1:38">
      <c r="A38" t="str">
        <f>IF(副作用項目!AP22=TRUE,1,"")</f>
        <v/>
      </c>
      <c r="B38" t="str">
        <f>IF(A38=1,SUM(A$3:A38),"")</f>
        <v/>
      </c>
      <c r="C38" s="33" t="s">
        <v>170</v>
      </c>
      <c r="D38" s="33" t="s">
        <v>394</v>
      </c>
      <c r="E38" s="33" t="s">
        <v>382</v>
      </c>
      <c r="F38" s="33" t="s">
        <v>696</v>
      </c>
      <c r="G38" s="33" t="s">
        <v>457</v>
      </c>
      <c r="H38" s="33" t="s">
        <v>17</v>
      </c>
      <c r="I38" s="33" t="s">
        <v>466</v>
      </c>
      <c r="J38" s="33" t="s">
        <v>20</v>
      </c>
      <c r="K38" s="33" t="s">
        <v>38</v>
      </c>
      <c r="L38" s="33" t="s">
        <v>24</v>
      </c>
      <c r="M38" s="33" t="s">
        <v>448</v>
      </c>
      <c r="N38" s="33" t="s">
        <v>456</v>
      </c>
      <c r="O38" s="33"/>
      <c r="P38" s="33"/>
      <c r="Q38" s="33"/>
      <c r="R38" s="33"/>
      <c r="S38" s="33"/>
      <c r="T38" s="33"/>
      <c r="U38" s="33"/>
      <c r="V38" s="33"/>
      <c r="W38" s="33"/>
      <c r="X38" s="33"/>
      <c r="Y38" s="33"/>
      <c r="Z38" s="33"/>
      <c r="AA38" s="33"/>
      <c r="AB38" s="33"/>
      <c r="AC38" s="33"/>
      <c r="AD38" s="33"/>
      <c r="AE38" s="33"/>
    </row>
    <row r="39" spans="1:38">
      <c r="A39" t="str">
        <f>IF(副作用項目!AP23=TRUE,1,"")</f>
        <v/>
      </c>
      <c r="B39" t="str">
        <f>IF(A39=1,SUM(A$3:A39),"")</f>
        <v/>
      </c>
      <c r="C39" s="33" t="s">
        <v>174</v>
      </c>
      <c r="D39" s="33" t="s">
        <v>395</v>
      </c>
      <c r="E39" s="33" t="s">
        <v>396</v>
      </c>
      <c r="F39" s="33" t="s">
        <v>696</v>
      </c>
      <c r="G39" s="33" t="s">
        <v>473</v>
      </c>
      <c r="H39" s="33" t="s">
        <v>488</v>
      </c>
      <c r="I39" s="33" t="s">
        <v>18</v>
      </c>
      <c r="J39" s="33" t="s">
        <v>17</v>
      </c>
      <c r="K39" s="33" t="s">
        <v>20</v>
      </c>
      <c r="L39" s="33" t="s">
        <v>22</v>
      </c>
      <c r="M39" s="33" t="s">
        <v>23</v>
      </c>
      <c r="N39" s="33" t="s">
        <v>24</v>
      </c>
      <c r="O39" s="33" t="s">
        <v>38</v>
      </c>
      <c r="P39" s="33" t="s">
        <v>21</v>
      </c>
      <c r="Q39" s="33" t="s">
        <v>447</v>
      </c>
      <c r="R39" s="33" t="s">
        <v>456</v>
      </c>
      <c r="S39" s="33" t="s">
        <v>560</v>
      </c>
      <c r="T39" s="33"/>
      <c r="U39" s="33"/>
      <c r="V39" s="33"/>
      <c r="W39" s="33"/>
      <c r="X39" s="33"/>
      <c r="Y39" s="33"/>
      <c r="Z39" s="33"/>
      <c r="AA39" s="33"/>
      <c r="AB39" s="33"/>
      <c r="AC39" s="33"/>
      <c r="AD39" s="33"/>
      <c r="AE39" s="33"/>
      <c r="AI39" s="21"/>
    </row>
    <row r="40" spans="1:38">
      <c r="A40" t="str">
        <f>IF(副作用項目!AR20=TRUE,1,"")</f>
        <v/>
      </c>
      <c r="B40" t="str">
        <f>IF(A40=1,SUM(A$3:A40),"")</f>
        <v/>
      </c>
      <c r="C40" s="33" t="s">
        <v>171</v>
      </c>
      <c r="D40" s="33" t="s">
        <v>397</v>
      </c>
      <c r="E40" s="33" t="s">
        <v>359</v>
      </c>
      <c r="F40" s="33" t="s">
        <v>696</v>
      </c>
      <c r="G40" s="33" t="s">
        <v>466</v>
      </c>
      <c r="H40" s="33" t="s">
        <v>35</v>
      </c>
      <c r="I40" s="33" t="s">
        <v>457</v>
      </c>
      <c r="J40" s="33" t="s">
        <v>17</v>
      </c>
      <c r="K40" s="33" t="s">
        <v>497</v>
      </c>
      <c r="L40" s="33" t="s">
        <v>449</v>
      </c>
      <c r="M40" s="33" t="s">
        <v>20</v>
      </c>
      <c r="N40" s="33"/>
      <c r="O40" s="33"/>
      <c r="P40" s="33"/>
      <c r="Q40" s="33"/>
      <c r="R40" s="33"/>
      <c r="S40" s="33"/>
      <c r="T40" s="33"/>
      <c r="U40" s="33"/>
      <c r="V40" s="33"/>
      <c r="W40" s="33"/>
      <c r="X40" s="33"/>
      <c r="Y40" s="33"/>
      <c r="Z40" s="33"/>
      <c r="AA40" s="33"/>
      <c r="AB40" s="33"/>
      <c r="AC40" s="33"/>
      <c r="AD40" s="33"/>
      <c r="AE40" s="33"/>
    </row>
    <row r="41" spans="1:38">
      <c r="A41" t="str">
        <f>IF(副作用項目!AR21=TRUE,1,"")</f>
        <v/>
      </c>
      <c r="B41" t="str">
        <f>IF(A41=1,SUM(A$3:A41),"")</f>
        <v/>
      </c>
      <c r="C41" s="33" t="s">
        <v>172</v>
      </c>
      <c r="D41" s="33" t="s">
        <v>398</v>
      </c>
      <c r="E41" s="33" t="s">
        <v>382</v>
      </c>
      <c r="F41" s="33" t="s">
        <v>698</v>
      </c>
      <c r="G41" s="33" t="s">
        <v>488</v>
      </c>
      <c r="H41" s="33" t="s">
        <v>448</v>
      </c>
      <c r="I41" s="33" t="s">
        <v>508</v>
      </c>
      <c r="J41" s="33" t="s">
        <v>721</v>
      </c>
      <c r="K41" s="33" t="s">
        <v>470</v>
      </c>
      <c r="L41" s="33" t="s">
        <v>462</v>
      </c>
      <c r="M41" s="33" t="s">
        <v>722</v>
      </c>
      <c r="N41" s="33" t="s">
        <v>457</v>
      </c>
      <c r="O41" s="33" t="s">
        <v>461</v>
      </c>
      <c r="P41" s="33" t="s">
        <v>471</v>
      </c>
      <c r="Q41" s="33" t="s">
        <v>226</v>
      </c>
      <c r="R41" s="33" t="s">
        <v>510</v>
      </c>
      <c r="S41" s="33" t="s">
        <v>723</v>
      </c>
      <c r="T41" s="33" t="s">
        <v>447</v>
      </c>
      <c r="U41" s="33"/>
      <c r="V41" s="33"/>
      <c r="W41" s="33"/>
      <c r="X41" s="33"/>
      <c r="Y41" s="33"/>
      <c r="Z41" s="33"/>
      <c r="AA41" s="33"/>
      <c r="AB41" s="33"/>
      <c r="AC41" s="33"/>
      <c r="AD41" s="33"/>
      <c r="AE41" s="33"/>
    </row>
    <row r="42" spans="1:38">
      <c r="A42" t="str">
        <f>IF(副作用項目!AR22=TRUE,1,"")</f>
        <v/>
      </c>
      <c r="B42" t="str">
        <f>IF(A42=1,SUM(A$3:A42),"")</f>
        <v/>
      </c>
      <c r="C42" s="33" t="s">
        <v>173</v>
      </c>
      <c r="D42" s="33" t="s">
        <v>399</v>
      </c>
      <c r="E42" s="33" t="s">
        <v>382</v>
      </c>
      <c r="F42" s="33" t="s">
        <v>691</v>
      </c>
      <c r="G42" s="33" t="s">
        <v>448</v>
      </c>
      <c r="H42" s="33" t="s">
        <v>724</v>
      </c>
      <c r="I42" s="33" t="s">
        <v>517</v>
      </c>
      <c r="J42" s="33" t="s">
        <v>508</v>
      </c>
      <c r="K42" s="33" t="s">
        <v>559</v>
      </c>
      <c r="L42" s="33" t="s">
        <v>721</v>
      </c>
      <c r="M42" s="33" t="s">
        <v>470</v>
      </c>
      <c r="N42" s="33" t="s">
        <v>457</v>
      </c>
      <c r="O42" s="33" t="s">
        <v>513</v>
      </c>
      <c r="P42" s="33" t="s">
        <v>461</v>
      </c>
      <c r="Q42" s="33" t="s">
        <v>471</v>
      </c>
      <c r="R42" s="33" t="s">
        <v>226</v>
      </c>
      <c r="S42" s="33" t="s">
        <v>510</v>
      </c>
      <c r="T42" s="33" t="s">
        <v>722</v>
      </c>
      <c r="U42" s="33" t="s">
        <v>456</v>
      </c>
      <c r="V42" s="33"/>
      <c r="W42" s="33"/>
      <c r="X42" s="33"/>
      <c r="Y42" s="33"/>
      <c r="Z42" s="33"/>
      <c r="AA42" s="33"/>
      <c r="AB42" s="33"/>
      <c r="AC42" s="33"/>
      <c r="AD42" s="33"/>
      <c r="AE42" s="33"/>
    </row>
    <row r="43" spans="1:38">
      <c r="A43" t="str">
        <f>IF(副作用項目!AN26=TRUE,1,"")</f>
        <v/>
      </c>
      <c r="B43" t="str">
        <f>IF(A43=1,SUM(A$3:A43),"")</f>
        <v/>
      </c>
      <c r="C43" s="33" t="s">
        <v>176</v>
      </c>
      <c r="D43" s="33" t="s">
        <v>400</v>
      </c>
      <c r="E43" s="33" t="s">
        <v>401</v>
      </c>
      <c r="F43" s="33" t="s">
        <v>696</v>
      </c>
      <c r="G43" s="33" t="s">
        <v>488</v>
      </c>
      <c r="H43" s="33" t="s">
        <v>448</v>
      </c>
      <c r="I43" s="33" t="s">
        <v>466</v>
      </c>
      <c r="J43" s="33" t="s">
        <v>17</v>
      </c>
      <c r="K43" s="33" t="s">
        <v>22</v>
      </c>
      <c r="L43" s="33" t="s">
        <v>457</v>
      </c>
      <c r="M43" s="33" t="s">
        <v>35</v>
      </c>
      <c r="N43" s="33" t="s">
        <v>24</v>
      </c>
      <c r="O43" s="33" t="s">
        <v>234</v>
      </c>
      <c r="P43" s="33" t="s">
        <v>456</v>
      </c>
      <c r="Q43" s="33" t="s">
        <v>490</v>
      </c>
      <c r="R43" s="33" t="s">
        <v>476</v>
      </c>
      <c r="S43" s="33" t="s">
        <v>461</v>
      </c>
      <c r="T43" s="33" t="s">
        <v>639</v>
      </c>
      <c r="U43" s="33" t="s">
        <v>492</v>
      </c>
      <c r="V43" s="33" t="s">
        <v>485</v>
      </c>
      <c r="W43" s="33" t="s">
        <v>493</v>
      </c>
      <c r="X43" s="33" t="s">
        <v>494</v>
      </c>
      <c r="Y43" s="33" t="s">
        <v>496</v>
      </c>
      <c r="Z43" s="33" t="s">
        <v>489</v>
      </c>
      <c r="AA43" s="33" t="s">
        <v>449</v>
      </c>
      <c r="AB43" s="33" t="s">
        <v>447</v>
      </c>
      <c r="AC43" s="33"/>
      <c r="AD43" s="33"/>
      <c r="AE43" s="33"/>
    </row>
    <row r="44" spans="1:38">
      <c r="A44" t="str">
        <f>IF(副作用項目!AN27=TRUE,1,"")</f>
        <v/>
      </c>
      <c r="B44" t="str">
        <f>IF(A44=1,SUM(A$3:A44),"")</f>
        <v/>
      </c>
      <c r="C44" s="33" t="s">
        <v>177</v>
      </c>
      <c r="D44" s="33" t="s">
        <v>402</v>
      </c>
      <c r="E44" s="33" t="s">
        <v>391</v>
      </c>
      <c r="F44" s="33" t="s">
        <v>698</v>
      </c>
      <c r="G44" s="33" t="s">
        <v>448</v>
      </c>
      <c r="H44" s="33" t="s">
        <v>513</v>
      </c>
      <c r="I44" s="33" t="s">
        <v>457</v>
      </c>
      <c r="J44" s="33" t="s">
        <v>456</v>
      </c>
      <c r="K44" s="33" t="s">
        <v>485</v>
      </c>
      <c r="L44" s="33" t="s">
        <v>692</v>
      </c>
      <c r="M44" s="33" t="s">
        <v>447</v>
      </c>
      <c r="N44" s="33" t="s">
        <v>462</v>
      </c>
      <c r="O44" s="33" t="s">
        <v>470</v>
      </c>
      <c r="P44" s="33" t="s">
        <v>527</v>
      </c>
      <c r="Q44" s="33" t="s">
        <v>725</v>
      </c>
      <c r="R44" s="33" t="s">
        <v>471</v>
      </c>
      <c r="S44" s="33" t="s">
        <v>476</v>
      </c>
      <c r="T44" s="33" t="s">
        <v>461</v>
      </c>
      <c r="U44" s="33" t="s">
        <v>492</v>
      </c>
      <c r="V44" s="33" t="s">
        <v>700</v>
      </c>
      <c r="W44" s="33" t="s">
        <v>718</v>
      </c>
      <c r="X44" s="33" t="s">
        <v>453</v>
      </c>
      <c r="Y44" s="33" t="s">
        <v>226</v>
      </c>
      <c r="Z44" s="33" t="s">
        <v>493</v>
      </c>
      <c r="AA44" s="33" t="s">
        <v>451</v>
      </c>
      <c r="AB44" s="33"/>
      <c r="AC44" s="33"/>
      <c r="AD44" s="33"/>
      <c r="AE44" s="33"/>
    </row>
    <row r="45" spans="1:38">
      <c r="A45" t="str">
        <f>IF(副作用項目!AP26=TRUE,1,"")</f>
        <v/>
      </c>
      <c r="B45" t="str">
        <f>IF(A45=1,SUM(A$3:A45),"")</f>
        <v/>
      </c>
      <c r="C45" s="33" t="s">
        <v>178</v>
      </c>
      <c r="D45" s="33" t="s">
        <v>403</v>
      </c>
      <c r="E45" s="33" t="s">
        <v>382</v>
      </c>
      <c r="F45" s="33" t="s">
        <v>696</v>
      </c>
      <c r="G45" s="33" t="s">
        <v>457</v>
      </c>
      <c r="H45" s="33" t="s">
        <v>466</v>
      </c>
      <c r="I45" s="33" t="s">
        <v>447</v>
      </c>
      <c r="J45" s="33" t="s">
        <v>485</v>
      </c>
      <c r="K45" s="33" t="s">
        <v>36</v>
      </c>
      <c r="L45" s="33" t="s">
        <v>488</v>
      </c>
      <c r="M45" s="33" t="s">
        <v>24</v>
      </c>
      <c r="N45" s="33" t="s">
        <v>20</v>
      </c>
      <c r="O45" s="33" t="s">
        <v>448</v>
      </c>
      <c r="P45" s="33" t="s">
        <v>22</v>
      </c>
      <c r="Q45" s="33" t="s">
        <v>489</v>
      </c>
      <c r="R45" s="33" t="s">
        <v>38</v>
      </c>
      <c r="S45" s="33"/>
      <c r="T45" s="33"/>
      <c r="U45" s="33"/>
      <c r="V45" s="33"/>
      <c r="W45" s="33"/>
      <c r="X45" s="33"/>
      <c r="Y45" s="33"/>
      <c r="Z45" s="33"/>
      <c r="AA45" s="33"/>
      <c r="AB45" s="33"/>
      <c r="AC45" s="33"/>
      <c r="AD45" s="33"/>
      <c r="AE45" s="33"/>
    </row>
    <row r="46" spans="1:38">
      <c r="A46" t="str">
        <f>IF(副作用項目!AP27=TRUE,1,"")</f>
        <v/>
      </c>
      <c r="B46" t="str">
        <f>IF(A46=1,SUM(A$3:A46),"")</f>
        <v/>
      </c>
      <c r="C46" s="33" t="s">
        <v>179</v>
      </c>
      <c r="D46" s="33" t="s">
        <v>404</v>
      </c>
      <c r="E46" s="33" t="s">
        <v>405</v>
      </c>
      <c r="F46" s="33" t="s">
        <v>696</v>
      </c>
      <c r="G46" s="33" t="s">
        <v>457</v>
      </c>
      <c r="H46" s="33" t="s">
        <v>466</v>
      </c>
      <c r="I46" s="33" t="s">
        <v>38</v>
      </c>
      <c r="J46" s="33" t="s">
        <v>449</v>
      </c>
      <c r="K46" s="33" t="s">
        <v>485</v>
      </c>
      <c r="L46" s="33" t="s">
        <v>238</v>
      </c>
      <c r="M46" s="33"/>
      <c r="N46" s="33"/>
      <c r="O46" s="33"/>
      <c r="P46" s="33"/>
      <c r="Q46" s="33"/>
      <c r="R46" s="33"/>
      <c r="S46" s="33"/>
      <c r="T46" s="33"/>
      <c r="U46" s="33"/>
      <c r="V46" s="33"/>
      <c r="W46" s="33"/>
      <c r="X46" s="33"/>
      <c r="Y46" s="33"/>
      <c r="Z46" s="33"/>
      <c r="AA46" s="33"/>
      <c r="AB46" s="33"/>
      <c r="AC46" s="33"/>
      <c r="AD46" s="33"/>
      <c r="AE46" s="33"/>
    </row>
    <row r="47" spans="1:38">
      <c r="A47" t="str">
        <f>IF(副作用項目!AN29=TRUE,1,"")</f>
        <v/>
      </c>
      <c r="B47" t="str">
        <f>IF(A47=1,SUM(A$3:A47),"")</f>
        <v/>
      </c>
      <c r="C47" s="33" t="s">
        <v>181</v>
      </c>
      <c r="D47" s="33" t="s">
        <v>406</v>
      </c>
      <c r="E47" s="33" t="s">
        <v>407</v>
      </c>
      <c r="F47" s="33" t="s">
        <v>696</v>
      </c>
      <c r="G47" s="33" t="s">
        <v>450</v>
      </c>
      <c r="H47" s="33" t="s">
        <v>457</v>
      </c>
      <c r="I47" s="33" t="s">
        <v>451</v>
      </c>
      <c r="J47" s="33" t="s">
        <v>484</v>
      </c>
      <c r="K47" s="33" t="s">
        <v>449</v>
      </c>
      <c r="L47" s="33" t="s">
        <v>456</v>
      </c>
      <c r="M47" s="33" t="s">
        <v>485</v>
      </c>
      <c r="N47" s="33" t="s">
        <v>486</v>
      </c>
      <c r="O47" s="33" t="s">
        <v>487</v>
      </c>
      <c r="P47" s="33" t="s">
        <v>447</v>
      </c>
      <c r="Q47" s="33" t="s">
        <v>448</v>
      </c>
      <c r="R47" s="33" t="s">
        <v>459</v>
      </c>
      <c r="S47" s="33" t="s">
        <v>461</v>
      </c>
      <c r="T47" s="33" t="s">
        <v>462</v>
      </c>
      <c r="U47" s="33" t="s">
        <v>460</v>
      </c>
      <c r="V47" s="33" t="s">
        <v>475</v>
      </c>
      <c r="W47" s="33"/>
      <c r="X47" s="33"/>
      <c r="Y47" s="33"/>
      <c r="Z47" s="33"/>
      <c r="AA47" s="33"/>
      <c r="AB47" s="33"/>
      <c r="AC47" s="33"/>
      <c r="AD47" s="33"/>
      <c r="AE47" s="33"/>
    </row>
    <row r="48" spans="1:38">
      <c r="A48" t="str">
        <f>IF(副作用項目!AN30=TRUE,1,"")</f>
        <v/>
      </c>
      <c r="B48" t="str">
        <f>IF(A48=1,SUM(A$3:A48),"")</f>
        <v/>
      </c>
      <c r="C48" s="33" t="s">
        <v>182</v>
      </c>
      <c r="D48" s="33" t="s">
        <v>408</v>
      </c>
      <c r="E48" s="33" t="s">
        <v>409</v>
      </c>
      <c r="F48" s="33" t="s">
        <v>696</v>
      </c>
      <c r="G48" s="33" t="s">
        <v>461</v>
      </c>
      <c r="H48" s="33" t="s">
        <v>35</v>
      </c>
      <c r="I48" s="33" t="s">
        <v>18</v>
      </c>
      <c r="J48" s="33" t="s">
        <v>467</v>
      </c>
      <c r="K48" s="33" t="s">
        <v>24</v>
      </c>
      <c r="L48" s="33"/>
      <c r="M48" s="33"/>
      <c r="N48" s="33"/>
      <c r="O48" s="33"/>
      <c r="P48" s="33"/>
      <c r="Q48" s="33"/>
      <c r="R48" s="33"/>
      <c r="S48" s="33"/>
      <c r="T48" s="33"/>
      <c r="U48" s="33"/>
      <c r="V48" s="33"/>
      <c r="W48" s="33"/>
      <c r="X48" s="33"/>
      <c r="Y48" s="33"/>
      <c r="Z48" s="33"/>
      <c r="AA48" s="33"/>
      <c r="AB48" s="33"/>
      <c r="AC48" s="33"/>
      <c r="AD48" s="33"/>
      <c r="AE48" s="33"/>
    </row>
    <row r="49" spans="1:34">
      <c r="A49" t="str">
        <f>IF(副作用項目!AN31=TRUE,1,"")</f>
        <v/>
      </c>
      <c r="B49" t="str">
        <f>IF(A49=1,SUM(A$3:A49),"")</f>
        <v/>
      </c>
      <c r="C49" s="33" t="s">
        <v>183</v>
      </c>
      <c r="D49" s="33" t="s">
        <v>410</v>
      </c>
      <c r="E49" s="33" t="s">
        <v>409</v>
      </c>
      <c r="F49" s="33" t="s">
        <v>696</v>
      </c>
      <c r="G49" s="33" t="s">
        <v>22</v>
      </c>
      <c r="H49" s="33" t="s">
        <v>500</v>
      </c>
      <c r="I49" s="33" t="s">
        <v>35</v>
      </c>
      <c r="J49" s="33" t="s">
        <v>473</v>
      </c>
      <c r="K49" s="33" t="s">
        <v>38</v>
      </c>
      <c r="L49" s="33" t="s">
        <v>25</v>
      </c>
      <c r="M49" s="33" t="s">
        <v>488</v>
      </c>
      <c r="N49" s="33" t="s">
        <v>18</v>
      </c>
      <c r="O49" s="33" t="s">
        <v>24</v>
      </c>
      <c r="P49" s="33" t="s">
        <v>461</v>
      </c>
      <c r="Q49" s="33" t="s">
        <v>456</v>
      </c>
      <c r="R49" s="33"/>
      <c r="S49" s="33"/>
      <c r="T49" s="33"/>
      <c r="U49" s="33"/>
      <c r="V49" s="33"/>
      <c r="W49" s="33"/>
      <c r="X49" s="33"/>
      <c r="Y49" s="33"/>
      <c r="Z49" s="33"/>
      <c r="AA49" s="33"/>
      <c r="AB49" s="33"/>
      <c r="AC49" s="33"/>
      <c r="AD49" s="33"/>
      <c r="AE49" s="33"/>
    </row>
    <row r="50" spans="1:34">
      <c r="A50" t="str">
        <f>IF(副作用項目!AN32=TRUE,1,"")</f>
        <v/>
      </c>
      <c r="B50" t="str">
        <f>IF(A50=1,SUM(A$3:A50),"")</f>
        <v/>
      </c>
      <c r="C50" s="33" t="s">
        <v>184</v>
      </c>
      <c r="D50" s="33" t="s">
        <v>411</v>
      </c>
      <c r="E50" s="33" t="s">
        <v>409</v>
      </c>
      <c r="F50" s="33" t="s">
        <v>696</v>
      </c>
      <c r="G50" s="33" t="s">
        <v>238</v>
      </c>
      <c r="H50" s="33" t="s">
        <v>457</v>
      </c>
      <c r="I50" s="33" t="s">
        <v>447</v>
      </c>
      <c r="J50" s="33" t="s">
        <v>456</v>
      </c>
      <c r="K50" s="33" t="s">
        <v>461</v>
      </c>
      <c r="L50" s="33" t="s">
        <v>488</v>
      </c>
      <c r="M50" s="33"/>
      <c r="N50" s="33"/>
      <c r="O50" s="33"/>
      <c r="P50" s="33"/>
      <c r="Q50" s="33"/>
      <c r="R50" s="33"/>
      <c r="S50" s="33"/>
      <c r="T50" s="33"/>
      <c r="U50" s="33"/>
      <c r="V50" s="33"/>
      <c r="W50" s="33"/>
      <c r="X50" s="33"/>
      <c r="Y50" s="33"/>
      <c r="Z50" s="33"/>
      <c r="AA50" s="33"/>
      <c r="AB50" s="33"/>
      <c r="AC50" s="33"/>
      <c r="AD50" s="33"/>
      <c r="AE50" s="33"/>
    </row>
    <row r="51" spans="1:34">
      <c r="A51" t="str">
        <f>IF(副作用項目!AN33=TRUE,1,"")</f>
        <v/>
      </c>
      <c r="B51" t="str">
        <f>IF(A51=1,SUM(A$3:A51),"")</f>
        <v/>
      </c>
      <c r="C51" s="33" t="s">
        <v>185</v>
      </c>
      <c r="D51" s="33" t="s">
        <v>412</v>
      </c>
      <c r="E51" s="33" t="s">
        <v>409</v>
      </c>
      <c r="F51" s="33" t="s">
        <v>696</v>
      </c>
      <c r="G51" s="33" t="s">
        <v>37</v>
      </c>
      <c r="H51" s="33" t="s">
        <v>469</v>
      </c>
      <c r="I51" s="33" t="s">
        <v>238</v>
      </c>
      <c r="J51" s="33" t="s">
        <v>479</v>
      </c>
      <c r="K51" s="33" t="s">
        <v>473</v>
      </c>
      <c r="L51" s="33" t="s">
        <v>480</v>
      </c>
      <c r="M51" s="33" t="s">
        <v>481</v>
      </c>
      <c r="N51" s="33" t="s">
        <v>476</v>
      </c>
      <c r="O51" s="33" t="s">
        <v>449</v>
      </c>
      <c r="P51" s="33" t="s">
        <v>482</v>
      </c>
      <c r="Q51" s="33" t="s">
        <v>483</v>
      </c>
      <c r="R51" s="33" t="s">
        <v>461</v>
      </c>
      <c r="S51" s="33" t="s">
        <v>474</v>
      </c>
      <c r="T51" s="33" t="s">
        <v>456</v>
      </c>
      <c r="U51" s="33" t="s">
        <v>478</v>
      </c>
      <c r="V51" s="33" t="s">
        <v>621</v>
      </c>
      <c r="W51" s="33"/>
      <c r="X51" s="33"/>
      <c r="Y51" s="33"/>
      <c r="Z51" s="33"/>
      <c r="AA51" s="33"/>
      <c r="AB51" s="33"/>
      <c r="AC51" s="33"/>
      <c r="AD51" s="33"/>
      <c r="AE51" s="33"/>
    </row>
    <row r="52" spans="1:34">
      <c r="A52" t="str">
        <f>IF(副作用項目!AN34=TRUE,1,"")</f>
        <v/>
      </c>
      <c r="B52" t="str">
        <f>IF(A52=1,SUM(A$3:A52),"")</f>
        <v/>
      </c>
      <c r="C52" s="33" t="s">
        <v>186</v>
      </c>
      <c r="D52" s="33" t="s">
        <v>413</v>
      </c>
      <c r="E52" s="33" t="s">
        <v>387</v>
      </c>
      <c r="F52" s="33" t="s">
        <v>696</v>
      </c>
      <c r="G52" s="33" t="s">
        <v>473</v>
      </c>
      <c r="H52" s="33" t="s">
        <v>17</v>
      </c>
      <c r="I52" s="33" t="s">
        <v>22</v>
      </c>
      <c r="J52" s="33" t="s">
        <v>24</v>
      </c>
      <c r="K52" s="33" t="s">
        <v>466</v>
      </c>
      <c r="L52" s="33" t="s">
        <v>20</v>
      </c>
      <c r="M52" s="33" t="s">
        <v>238</v>
      </c>
      <c r="N52" s="33" t="s">
        <v>462</v>
      </c>
      <c r="O52" s="33" t="s">
        <v>37</v>
      </c>
      <c r="P52" s="33" t="s">
        <v>469</v>
      </c>
      <c r="Q52" s="33" t="s">
        <v>450</v>
      </c>
      <c r="R52" s="33" t="s">
        <v>472</v>
      </c>
      <c r="S52" s="33" t="s">
        <v>475</v>
      </c>
      <c r="T52" s="33" t="s">
        <v>477</v>
      </c>
      <c r="U52" s="33" t="s">
        <v>622</v>
      </c>
      <c r="V52" s="33"/>
      <c r="W52" s="33"/>
      <c r="X52" s="33"/>
      <c r="Y52" s="33"/>
      <c r="Z52" s="33"/>
      <c r="AA52" s="33"/>
      <c r="AB52" s="33"/>
      <c r="AC52" s="33"/>
      <c r="AD52" s="33"/>
      <c r="AE52" s="33"/>
    </row>
    <row r="53" spans="1:34">
      <c r="A53" t="str">
        <f>IF(副作用項目!AP29=TRUE,1,"")</f>
        <v/>
      </c>
      <c r="B53" t="str">
        <f>IF(A53=1,SUM(A$3:A53),"")</f>
        <v/>
      </c>
      <c r="C53" s="33" t="s">
        <v>187</v>
      </c>
      <c r="D53" s="33" t="s">
        <v>414</v>
      </c>
      <c r="E53" s="33" t="s">
        <v>354</v>
      </c>
      <c r="F53" s="33" t="s">
        <v>696</v>
      </c>
      <c r="G53" s="33" t="s">
        <v>37</v>
      </c>
      <c r="H53" s="33" t="s">
        <v>467</v>
      </c>
      <c r="I53" s="33" t="s">
        <v>468</v>
      </c>
      <c r="J53" s="33" t="s">
        <v>469</v>
      </c>
      <c r="K53" s="33" t="s">
        <v>24</v>
      </c>
      <c r="L53" s="33" t="s">
        <v>22</v>
      </c>
      <c r="M53" s="33" t="s">
        <v>449</v>
      </c>
      <c r="N53" s="33" t="s">
        <v>37</v>
      </c>
      <c r="O53" s="33" t="s">
        <v>462</v>
      </c>
      <c r="P53" s="33" t="s">
        <v>470</v>
      </c>
      <c r="Q53" s="33" t="s">
        <v>471</v>
      </c>
      <c r="R53" s="33" t="s">
        <v>476</v>
      </c>
      <c r="S53" s="33" t="s">
        <v>461</v>
      </c>
      <c r="T53" s="33" t="s">
        <v>472</v>
      </c>
      <c r="U53" s="33" t="s">
        <v>456</v>
      </c>
    </row>
    <row r="54" spans="1:34">
      <c r="A54" t="str">
        <f>IF(副作用項目!AP30=TRUE,1,"")</f>
        <v/>
      </c>
      <c r="B54" t="str">
        <f>IF(A54=1,SUM(A$3:A54),"")</f>
        <v/>
      </c>
      <c r="C54" s="33" t="s">
        <v>188</v>
      </c>
      <c r="D54" s="33" t="s">
        <v>415</v>
      </c>
      <c r="E54" s="33" t="s">
        <v>416</v>
      </c>
      <c r="F54" s="33" t="s">
        <v>696</v>
      </c>
      <c r="G54" s="33" t="s">
        <v>450</v>
      </c>
      <c r="H54" s="33" t="s">
        <v>500</v>
      </c>
      <c r="I54" s="33" t="s">
        <v>456</v>
      </c>
      <c r="J54" s="33" t="s">
        <v>461</v>
      </c>
      <c r="K54" s="33" t="s">
        <v>22</v>
      </c>
      <c r="L54" s="33" t="s">
        <v>465</v>
      </c>
      <c r="M54" s="33" t="s">
        <v>218</v>
      </c>
      <c r="N54" s="33" t="s">
        <v>24</v>
      </c>
      <c r="O54" s="33" t="s">
        <v>20</v>
      </c>
      <c r="P54" s="33" t="s">
        <v>18</v>
      </c>
      <c r="Q54" s="33" t="s">
        <v>43</v>
      </c>
      <c r="R54" s="33" t="s">
        <v>44</v>
      </c>
      <c r="S54" s="33"/>
      <c r="T54" s="33"/>
      <c r="U54" s="33"/>
      <c r="V54" s="33"/>
      <c r="W54" s="33"/>
      <c r="X54" s="33"/>
      <c r="Y54" s="33"/>
      <c r="Z54" s="33"/>
      <c r="AA54" s="33"/>
      <c r="AB54" s="33"/>
      <c r="AC54" s="33"/>
      <c r="AD54" s="33"/>
      <c r="AE54" s="33"/>
    </row>
    <row r="55" spans="1:34">
      <c r="A55" t="str">
        <f>IF(副作用項目!AP31=TRUE,1,"")</f>
        <v/>
      </c>
      <c r="B55" t="str">
        <f>IF(A55=1,SUM(A$3:A55),"")</f>
        <v/>
      </c>
      <c r="C55" s="33" t="s">
        <v>189</v>
      </c>
      <c r="D55" s="33" t="s">
        <v>417</v>
      </c>
      <c r="E55" s="33" t="s">
        <v>418</v>
      </c>
      <c r="F55" s="33" t="s">
        <v>696</v>
      </c>
      <c r="G55" s="33" t="s">
        <v>456</v>
      </c>
      <c r="H55" s="33" t="s">
        <v>450</v>
      </c>
      <c r="I55" s="33" t="s">
        <v>500</v>
      </c>
      <c r="J55" s="33" t="s">
        <v>465</v>
      </c>
      <c r="K55" s="33" t="s">
        <v>22</v>
      </c>
      <c r="L55" s="33" t="s">
        <v>20</v>
      </c>
      <c r="M55" s="33" t="s">
        <v>218</v>
      </c>
      <c r="N55" s="33" t="s">
        <v>24</v>
      </c>
      <c r="O55" s="33" t="s">
        <v>466</v>
      </c>
      <c r="P55" s="33" t="s">
        <v>43</v>
      </c>
      <c r="Q55" s="33" t="s">
        <v>44</v>
      </c>
      <c r="R55" s="33"/>
      <c r="S55" s="33"/>
      <c r="T55" s="33"/>
      <c r="U55" s="33"/>
      <c r="V55" s="33"/>
      <c r="W55" s="33"/>
      <c r="X55" s="33"/>
      <c r="Y55" s="33"/>
      <c r="Z55" s="33"/>
      <c r="AA55" s="33"/>
      <c r="AB55" s="33"/>
      <c r="AC55" s="33"/>
      <c r="AD55" s="33"/>
      <c r="AE55" s="33"/>
    </row>
    <row r="56" spans="1:34">
      <c r="A56" t="str">
        <f>IF(副作用項目!AP32=TRUE,1,"")</f>
        <v/>
      </c>
      <c r="B56" t="str">
        <f>IF(A56=1,SUM(A$3:A56),"")</f>
        <v/>
      </c>
      <c r="C56" s="33" t="s">
        <v>419</v>
      </c>
      <c r="D56" s="33" t="s">
        <v>421</v>
      </c>
      <c r="E56" s="33" t="s">
        <v>359</v>
      </c>
      <c r="F56" s="33" t="s">
        <v>696</v>
      </c>
      <c r="G56" s="33" t="s">
        <v>450</v>
      </c>
      <c r="H56" s="33" t="s">
        <v>500</v>
      </c>
      <c r="I56" s="33" t="s">
        <v>449</v>
      </c>
      <c r="J56" s="33" t="s">
        <v>460</v>
      </c>
      <c r="K56" s="33" t="s">
        <v>451</v>
      </c>
      <c r="L56" s="33" t="s">
        <v>448</v>
      </c>
      <c r="M56" s="33" t="s">
        <v>447</v>
      </c>
      <c r="N56" s="33" t="s">
        <v>456</v>
      </c>
      <c r="O56" s="33" t="s">
        <v>464</v>
      </c>
      <c r="P56" s="33"/>
      <c r="Q56" s="33"/>
      <c r="R56" s="33"/>
      <c r="S56" s="33"/>
      <c r="T56" s="33"/>
      <c r="U56" s="33"/>
      <c r="V56" s="33"/>
      <c r="W56" s="33"/>
      <c r="X56" s="33"/>
      <c r="Y56" s="33"/>
      <c r="Z56" s="33"/>
      <c r="AA56" s="33"/>
      <c r="AB56" s="33"/>
      <c r="AC56" s="33"/>
      <c r="AD56" s="33"/>
      <c r="AE56" s="33"/>
    </row>
    <row r="57" spans="1:34">
      <c r="A57" t="str">
        <f>IF(副作用項目!AP33=TRUE,1,"")</f>
        <v/>
      </c>
      <c r="B57" t="str">
        <f>IF(A57=1,SUM(A$3:A57),"")</f>
        <v/>
      </c>
      <c r="C57" s="33" t="s">
        <v>190</v>
      </c>
      <c r="D57" s="33" t="s">
        <v>422</v>
      </c>
      <c r="E57" s="33" t="s">
        <v>409</v>
      </c>
      <c r="F57" s="33" t="s">
        <v>696</v>
      </c>
      <c r="G57" s="33" t="s">
        <v>449</v>
      </c>
      <c r="H57" s="33" t="s">
        <v>238</v>
      </c>
      <c r="I57" s="33" t="s">
        <v>457</v>
      </c>
      <c r="J57" s="33" t="s">
        <v>451</v>
      </c>
      <c r="K57" s="33" t="s">
        <v>459</v>
      </c>
      <c r="L57" s="33" t="s">
        <v>460</v>
      </c>
      <c r="M57" s="33" t="s">
        <v>461</v>
      </c>
      <c r="N57" s="33" t="s">
        <v>462</v>
      </c>
      <c r="O57" s="33" t="s">
        <v>456</v>
      </c>
      <c r="P57" s="33"/>
      <c r="Q57" s="33"/>
      <c r="R57" s="33"/>
      <c r="S57" s="33"/>
      <c r="T57" s="33"/>
      <c r="U57" s="33"/>
      <c r="V57" s="33"/>
      <c r="W57" s="33"/>
      <c r="X57" s="33"/>
      <c r="Y57" s="33"/>
      <c r="Z57" s="33"/>
      <c r="AA57" s="33"/>
      <c r="AB57" s="33"/>
      <c r="AC57" s="33"/>
      <c r="AD57" s="33"/>
      <c r="AE57" s="33"/>
    </row>
    <row r="58" spans="1:34">
      <c r="A58" t="str">
        <f>IF(副作用項目!AR29=TRUE,1,"")</f>
        <v/>
      </c>
      <c r="B58" t="str">
        <f>IF(A58=1,SUM(A$3:A58),"")</f>
        <v/>
      </c>
      <c r="C58" s="33" t="s">
        <v>191</v>
      </c>
      <c r="D58" s="33" t="s">
        <v>423</v>
      </c>
      <c r="E58" s="33" t="s">
        <v>424</v>
      </c>
      <c r="F58" s="33" t="s">
        <v>696</v>
      </c>
      <c r="G58" s="33" t="s">
        <v>450</v>
      </c>
      <c r="H58" s="33" t="s">
        <v>451</v>
      </c>
      <c r="I58" s="33" t="s">
        <v>448</v>
      </c>
      <c r="J58" s="33" t="s">
        <v>449</v>
      </c>
      <c r="K58" s="33" t="s">
        <v>456</v>
      </c>
      <c r="L58" s="33" t="s">
        <v>560</v>
      </c>
      <c r="M58" s="33" t="s">
        <v>627</v>
      </c>
      <c r="N58" s="33"/>
      <c r="O58" s="33"/>
      <c r="P58" s="33"/>
      <c r="Q58" s="33"/>
      <c r="R58" s="33"/>
      <c r="S58" s="33"/>
      <c r="T58" s="33"/>
      <c r="U58" s="33"/>
      <c r="V58" s="33"/>
      <c r="W58" s="33"/>
      <c r="X58" s="33"/>
      <c r="Y58" s="33"/>
      <c r="Z58" s="33"/>
      <c r="AA58" s="33"/>
      <c r="AB58" s="33"/>
      <c r="AC58" s="33"/>
      <c r="AD58" s="33"/>
      <c r="AE58" s="33"/>
    </row>
    <row r="59" spans="1:34">
      <c r="A59" t="str">
        <f>IF(副作用項目!AR30=TRUE,1,"")</f>
        <v/>
      </c>
      <c r="B59" t="str">
        <f>IF(A59=1,SUM(A$3:A59),"")</f>
        <v/>
      </c>
      <c r="C59" s="33" t="s">
        <v>192</v>
      </c>
      <c r="D59" s="33" t="s">
        <v>426</v>
      </c>
      <c r="E59" s="33" t="s">
        <v>425</v>
      </c>
      <c r="F59" s="33" t="s">
        <v>696</v>
      </c>
      <c r="G59" s="33" t="s">
        <v>450</v>
      </c>
      <c r="H59" s="33" t="s">
        <v>449</v>
      </c>
      <c r="I59" s="33" t="s">
        <v>454</v>
      </c>
      <c r="J59" s="33" t="s">
        <v>456</v>
      </c>
      <c r="K59" s="33" t="s">
        <v>24</v>
      </c>
      <c r="L59" s="33" t="s">
        <v>620</v>
      </c>
      <c r="M59" s="33" t="s">
        <v>22</v>
      </c>
      <c r="N59" s="33" t="s">
        <v>23</v>
      </c>
      <c r="O59" s="33" t="s">
        <v>218</v>
      </c>
      <c r="P59" s="33" t="s">
        <v>509</v>
      </c>
      <c r="Q59" s="33" t="s">
        <v>631</v>
      </c>
      <c r="R59" s="33" t="s">
        <v>464</v>
      </c>
      <c r="S59" s="33" t="s">
        <v>41</v>
      </c>
      <c r="T59" s="33" t="s">
        <v>40</v>
      </c>
      <c r="U59" s="33"/>
      <c r="V59" s="33"/>
      <c r="W59" s="33"/>
      <c r="X59" s="33"/>
      <c r="Y59" s="33"/>
      <c r="Z59" s="33"/>
      <c r="AA59" s="33"/>
      <c r="AB59" s="33"/>
      <c r="AC59" s="33"/>
      <c r="AD59" s="33"/>
      <c r="AE59" s="33"/>
    </row>
    <row r="60" spans="1:34">
      <c r="A60" t="str">
        <f>IF(副作用項目!AR31=TRUE,1,"")</f>
        <v/>
      </c>
      <c r="B60" t="str">
        <f>IF(A60=1,SUM(A$3:A60),"")</f>
        <v/>
      </c>
      <c r="C60" s="33" t="s">
        <v>193</v>
      </c>
      <c r="D60" s="33" t="s">
        <v>427</v>
      </c>
      <c r="E60" s="33" t="s">
        <v>364</v>
      </c>
      <c r="F60" s="33" t="s">
        <v>696</v>
      </c>
      <c r="G60" s="33" t="s">
        <v>447</v>
      </c>
      <c r="H60" s="33" t="s">
        <v>448</v>
      </c>
      <c r="I60" s="33" t="s">
        <v>449</v>
      </c>
      <c r="J60" s="33" t="s">
        <v>238</v>
      </c>
      <c r="K60" s="33" t="s">
        <v>450</v>
      </c>
      <c r="L60" s="33" t="s">
        <v>451</v>
      </c>
      <c r="M60" s="33" t="s">
        <v>453</v>
      </c>
      <c r="N60" s="33"/>
      <c r="O60" s="33"/>
      <c r="P60" s="33"/>
      <c r="Q60" s="33"/>
      <c r="R60" s="33"/>
      <c r="S60" s="33"/>
      <c r="T60" s="33"/>
      <c r="U60" s="33"/>
      <c r="V60" s="33"/>
      <c r="W60" s="33"/>
      <c r="X60" s="33"/>
      <c r="Y60" s="33"/>
      <c r="Z60" s="33"/>
      <c r="AA60" s="33"/>
      <c r="AB60" s="33"/>
      <c r="AC60" s="33"/>
      <c r="AD60" s="33"/>
      <c r="AE60" s="33"/>
      <c r="AF60" s="33"/>
      <c r="AG60" s="33"/>
      <c r="AH60" s="33"/>
    </row>
    <row r="61" spans="1:34">
      <c r="A61" t="str">
        <f>IF(副作用項目!AR32=TRUE,1,"")</f>
        <v/>
      </c>
      <c r="B61" t="str">
        <f>IF(A61=1,SUM(A$3:A61),"")</f>
        <v/>
      </c>
      <c r="C61" s="33" t="s">
        <v>194</v>
      </c>
      <c r="D61" s="33" t="s">
        <v>428</v>
      </c>
      <c r="E61" s="33" t="s">
        <v>418</v>
      </c>
      <c r="F61" s="33" t="s">
        <v>696</v>
      </c>
      <c r="G61" s="33" t="s">
        <v>448</v>
      </c>
      <c r="H61" s="33" t="s">
        <v>488</v>
      </c>
      <c r="I61" s="33" t="s">
        <v>466</v>
      </c>
      <c r="J61" s="33" t="s">
        <v>23</v>
      </c>
      <c r="K61" s="33" t="s">
        <v>24</v>
      </c>
      <c r="L61" s="33" t="s">
        <v>38</v>
      </c>
      <c r="M61" s="33" t="s">
        <v>450</v>
      </c>
      <c r="N61" s="33" t="s">
        <v>487</v>
      </c>
      <c r="O61" s="33" t="s">
        <v>451</v>
      </c>
      <c r="P61" s="33" t="s">
        <v>453</v>
      </c>
      <c r="Q61" s="33" t="s">
        <v>460</v>
      </c>
      <c r="R61" s="33" t="s">
        <v>459</v>
      </c>
      <c r="S61" s="33" t="s">
        <v>555</v>
      </c>
      <c r="T61" s="33"/>
      <c r="U61" s="33"/>
      <c r="V61" s="33"/>
      <c r="W61" s="33"/>
      <c r="X61" s="33"/>
      <c r="Y61" s="33"/>
      <c r="Z61" s="33"/>
      <c r="AA61" s="33"/>
      <c r="AB61" s="33"/>
      <c r="AC61" s="33"/>
      <c r="AD61" s="33"/>
      <c r="AE61" s="33"/>
    </row>
    <row r="62" spans="1:34">
      <c r="A62" t="str">
        <f>IF(副作用項目!AN38=TRUE,1,"")</f>
        <v/>
      </c>
      <c r="B62" t="str">
        <f>IF(A62=1,SUM(A$3:A62),"")</f>
        <v/>
      </c>
      <c r="C62" s="33" t="s">
        <v>196</v>
      </c>
      <c r="D62" s="33" t="s">
        <v>429</v>
      </c>
      <c r="E62" s="33" t="s">
        <v>425</v>
      </c>
      <c r="F62" s="33" t="s">
        <v>696</v>
      </c>
      <c r="G62" s="33" t="s">
        <v>448</v>
      </c>
      <c r="H62" s="33" t="s">
        <v>449</v>
      </c>
      <c r="I62" s="33" t="s">
        <v>585</v>
      </c>
      <c r="J62" s="33" t="s">
        <v>451</v>
      </c>
      <c r="K62" s="33" t="s">
        <v>457</v>
      </c>
      <c r="L62" s="33" t="s">
        <v>466</v>
      </c>
      <c r="M62" s="33" t="s">
        <v>22</v>
      </c>
      <c r="N62" s="33" t="s">
        <v>17</v>
      </c>
      <c r="O62" s="33" t="s">
        <v>21</v>
      </c>
      <c r="P62" s="33" t="s">
        <v>35</v>
      </c>
      <c r="Q62" s="33" t="s">
        <v>587</v>
      </c>
      <c r="R62" s="33"/>
      <c r="S62" s="33"/>
      <c r="T62" s="33"/>
      <c r="U62" s="33"/>
      <c r="V62" s="33"/>
      <c r="W62" s="33"/>
      <c r="X62" s="33"/>
      <c r="Y62" s="33"/>
      <c r="Z62" s="33"/>
      <c r="AA62" s="33"/>
      <c r="AB62" s="33"/>
      <c r="AC62" s="33"/>
      <c r="AD62" s="33"/>
      <c r="AE62" s="33"/>
    </row>
    <row r="63" spans="1:34">
      <c r="A63" t="str">
        <f>IF(副作用項目!AN39=TRUE,1,"")</f>
        <v/>
      </c>
      <c r="B63" t="str">
        <f>IF(A63=1,SUM(A$3:A63),"")</f>
        <v/>
      </c>
      <c r="C63" s="33" t="s">
        <v>197</v>
      </c>
      <c r="D63" s="33" t="s">
        <v>430</v>
      </c>
      <c r="E63" s="33" t="s">
        <v>364</v>
      </c>
      <c r="F63" s="33" t="s">
        <v>696</v>
      </c>
      <c r="G63" s="33" t="s">
        <v>456</v>
      </c>
      <c r="H63" s="33" t="s">
        <v>450</v>
      </c>
      <c r="I63" s="33" t="s">
        <v>555</v>
      </c>
      <c r="J63" s="33" t="s">
        <v>449</v>
      </c>
      <c r="K63" s="33" t="s">
        <v>20</v>
      </c>
      <c r="L63" s="33" t="s">
        <v>448</v>
      </c>
      <c r="M63" s="33" t="s">
        <v>498</v>
      </c>
      <c r="N63" s="33" t="s">
        <v>534</v>
      </c>
      <c r="O63" s="33" t="s">
        <v>556</v>
      </c>
      <c r="P63" s="33" t="s">
        <v>558</v>
      </c>
      <c r="Q63" s="33" t="s">
        <v>559</v>
      </c>
      <c r="R63" s="33" t="s">
        <v>481</v>
      </c>
      <c r="S63" s="33" t="s">
        <v>561</v>
      </c>
      <c r="T63" s="33" t="s">
        <v>562</v>
      </c>
      <c r="U63" s="33" t="s">
        <v>564</v>
      </c>
      <c r="V63" s="33" t="s">
        <v>565</v>
      </c>
      <c r="W63" s="33" t="s">
        <v>566</v>
      </c>
      <c r="X63" s="33" t="s">
        <v>22</v>
      </c>
      <c r="Y63" s="33" t="s">
        <v>569</v>
      </c>
      <c r="Z63" s="33" t="s">
        <v>570</v>
      </c>
      <c r="AA63" s="33" t="s">
        <v>500</v>
      </c>
      <c r="AB63" s="33" t="s">
        <v>526</v>
      </c>
      <c r="AC63" s="33" t="s">
        <v>24</v>
      </c>
      <c r="AD63" s="33" t="s">
        <v>44</v>
      </c>
      <c r="AE63" s="33" t="s">
        <v>503</v>
      </c>
    </row>
    <row r="64" spans="1:34">
      <c r="A64" t="str">
        <f>IF(副作用項目!AP38=TRUE,1,"")</f>
        <v/>
      </c>
      <c r="B64" t="str">
        <f>IF(A64=1,SUM(A$3:A64),"")</f>
        <v/>
      </c>
      <c r="C64" s="33" t="s">
        <v>198</v>
      </c>
      <c r="D64" s="33" t="s">
        <v>431</v>
      </c>
      <c r="E64" s="33" t="s">
        <v>432</v>
      </c>
      <c r="F64" s="33" t="s">
        <v>696</v>
      </c>
      <c r="G64" s="33" t="s">
        <v>448</v>
      </c>
      <c r="H64" s="33" t="s">
        <v>24</v>
      </c>
      <c r="I64" s="33" t="s">
        <v>35</v>
      </c>
      <c r="J64" s="33" t="s">
        <v>510</v>
      </c>
      <c r="K64" s="33" t="s">
        <v>515</v>
      </c>
      <c r="L64" s="33" t="s">
        <v>571</v>
      </c>
      <c r="M64" s="33" t="s">
        <v>18</v>
      </c>
      <c r="N64" s="33" t="s">
        <v>23</v>
      </c>
      <c r="O64" s="33" t="s">
        <v>461</v>
      </c>
      <c r="P64" s="33" t="s">
        <v>485</v>
      </c>
      <c r="Q64" s="33"/>
      <c r="R64" s="33"/>
      <c r="S64" s="33"/>
      <c r="T64" s="33"/>
      <c r="U64" s="33"/>
      <c r="V64" s="33"/>
      <c r="W64" s="33"/>
      <c r="X64" s="33"/>
      <c r="Y64" s="33"/>
      <c r="Z64" s="33"/>
      <c r="AA64" s="33"/>
      <c r="AB64" s="33"/>
      <c r="AC64" s="33"/>
      <c r="AD64" s="33"/>
      <c r="AE64" s="33"/>
    </row>
    <row r="65" spans="1:34">
      <c r="A65" t="str">
        <f>IF(副作用項目!AP39=TRUE,1,"")</f>
        <v/>
      </c>
      <c r="B65" t="str">
        <f>IF(A65=1,SUM(A$3:A65),"")</f>
        <v/>
      </c>
      <c r="C65" s="33" t="s">
        <v>199</v>
      </c>
      <c r="D65" s="33" t="s">
        <v>433</v>
      </c>
      <c r="E65" s="33" t="s">
        <v>424</v>
      </c>
      <c r="F65" s="33" t="s">
        <v>696</v>
      </c>
      <c r="G65" s="33" t="s">
        <v>515</v>
      </c>
      <c r="H65" s="33" t="s">
        <v>516</v>
      </c>
      <c r="I65" s="33" t="s">
        <v>517</v>
      </c>
      <c r="J65" s="33" t="s">
        <v>518</v>
      </c>
      <c r="K65" s="33" t="s">
        <v>519</v>
      </c>
      <c r="L65" s="33" t="s">
        <v>520</v>
      </c>
      <c r="M65" s="33" t="s">
        <v>521</v>
      </c>
      <c r="N65" s="33" t="s">
        <v>522</v>
      </c>
      <c r="O65" s="33" t="s">
        <v>523</v>
      </c>
      <c r="P65" s="33"/>
      <c r="Q65" s="33"/>
      <c r="R65" s="33"/>
      <c r="S65" s="33"/>
      <c r="T65" s="33"/>
      <c r="U65" s="33"/>
      <c r="V65" s="33"/>
      <c r="W65" s="33"/>
      <c r="X65" s="33"/>
      <c r="Y65" s="33"/>
      <c r="Z65" s="33"/>
      <c r="AA65" s="33"/>
      <c r="AB65" s="33"/>
      <c r="AC65" s="33"/>
      <c r="AD65" s="33"/>
      <c r="AE65" s="33"/>
    </row>
    <row r="66" spans="1:34">
      <c r="A66" t="str">
        <f>IF(副作用項目!AN42=TRUE,1,"")</f>
        <v/>
      </c>
      <c r="B66" t="str">
        <f>IF(A66=1,SUM(A$3:A66),"")</f>
        <v/>
      </c>
      <c r="C66" s="33" t="s">
        <v>201</v>
      </c>
      <c r="D66" s="33" t="s">
        <v>434</v>
      </c>
      <c r="E66" s="33" t="s">
        <v>432</v>
      </c>
      <c r="F66" s="33" t="s">
        <v>696</v>
      </c>
      <c r="G66" s="33" t="s">
        <v>456</v>
      </c>
      <c r="H66" s="33" t="s">
        <v>537</v>
      </c>
      <c r="I66" s="33" t="s">
        <v>530</v>
      </c>
      <c r="J66" s="33" t="s">
        <v>535</v>
      </c>
      <c r="K66" s="33" t="s">
        <v>496</v>
      </c>
      <c r="L66" s="33" t="s">
        <v>527</v>
      </c>
      <c r="M66" s="33" t="s">
        <v>506</v>
      </c>
      <c r="N66" s="33" t="s">
        <v>583</v>
      </c>
      <c r="O66" s="33" t="s">
        <v>447</v>
      </c>
      <c r="P66" s="33" t="s">
        <v>541</v>
      </c>
      <c r="Q66" s="33" t="s">
        <v>545</v>
      </c>
      <c r="R66" s="33" t="s">
        <v>532</v>
      </c>
      <c r="S66" s="33" t="s">
        <v>485</v>
      </c>
      <c r="T66" s="33" t="s">
        <v>574</v>
      </c>
      <c r="U66" s="33" t="s">
        <v>539</v>
      </c>
      <c r="V66" s="33" t="s">
        <v>573</v>
      </c>
      <c r="W66" s="33" t="s">
        <v>463</v>
      </c>
      <c r="X66" s="33" t="s">
        <v>476</v>
      </c>
      <c r="Y66" s="33" t="s">
        <v>575</v>
      </c>
      <c r="Z66" s="33" t="s">
        <v>576</v>
      </c>
      <c r="AA66" s="33" t="s">
        <v>453</v>
      </c>
      <c r="AB66" s="33" t="s">
        <v>577</v>
      </c>
      <c r="AC66" s="33" t="s">
        <v>579</v>
      </c>
      <c r="AD66" s="33"/>
      <c r="AE66" s="33"/>
      <c r="AH66" s="21"/>
    </row>
    <row r="67" spans="1:34">
      <c r="A67" t="str">
        <f>IF(副作用項目!AN43=TRUE,1,"")</f>
        <v/>
      </c>
      <c r="B67" t="str">
        <f>IF(A67=1,SUM(A$3:A67),"")</f>
        <v/>
      </c>
      <c r="C67" s="33" t="s">
        <v>202</v>
      </c>
      <c r="D67" s="33" t="s">
        <v>435</v>
      </c>
      <c r="E67" s="33" t="s">
        <v>351</v>
      </c>
      <c r="F67" s="33" t="s">
        <v>696</v>
      </c>
      <c r="G67" s="33" t="s">
        <v>456</v>
      </c>
      <c r="H67" s="33" t="s">
        <v>527</v>
      </c>
      <c r="I67" s="33" t="s">
        <v>463</v>
      </c>
      <c r="J67" s="33" t="s">
        <v>532</v>
      </c>
      <c r="K67" s="33" t="s">
        <v>447</v>
      </c>
      <c r="L67" s="33" t="s">
        <v>572</v>
      </c>
      <c r="M67" s="33" t="s">
        <v>506</v>
      </c>
      <c r="N67" s="33" t="s">
        <v>485</v>
      </c>
      <c r="O67" s="33" t="s">
        <v>453</v>
      </c>
      <c r="P67" s="33" t="s">
        <v>535</v>
      </c>
      <c r="Q67" s="33" t="s">
        <v>537</v>
      </c>
      <c r="R67" s="33" t="s">
        <v>530</v>
      </c>
      <c r="S67" s="33" t="s">
        <v>539</v>
      </c>
      <c r="T67" s="33" t="s">
        <v>499</v>
      </c>
      <c r="U67" s="33" t="s">
        <v>582</v>
      </c>
      <c r="V67" s="33" t="s">
        <v>473</v>
      </c>
      <c r="W67" s="33" t="s">
        <v>577</v>
      </c>
      <c r="X67" s="33" t="s">
        <v>575</v>
      </c>
      <c r="Y67" s="33" t="s">
        <v>576</v>
      </c>
      <c r="Z67" s="33" t="s">
        <v>450</v>
      </c>
      <c r="AA67" s="33" t="s">
        <v>579</v>
      </c>
      <c r="AB67" s="33"/>
      <c r="AC67" s="33"/>
      <c r="AD67" s="33"/>
      <c r="AE67" s="33"/>
      <c r="AH67" s="21"/>
    </row>
    <row r="68" spans="1:34">
      <c r="A68" t="str">
        <f>IF(副作用項目!AP42=TRUE,1,"")</f>
        <v/>
      </c>
      <c r="B68" t="str">
        <f>IF(A68=1,SUM(A$3:A68),"")</f>
        <v/>
      </c>
      <c r="C68" s="33" t="s">
        <v>203</v>
      </c>
      <c r="D68" s="33" t="s">
        <v>436</v>
      </c>
      <c r="E68" s="33" t="s">
        <v>437</v>
      </c>
      <c r="F68" s="33" t="s">
        <v>696</v>
      </c>
      <c r="G68" s="33" t="s">
        <v>456</v>
      </c>
      <c r="H68" s="33" t="s">
        <v>447</v>
      </c>
      <c r="I68" s="33" t="s">
        <v>527</v>
      </c>
      <c r="J68" s="33" t="s">
        <v>453</v>
      </c>
      <c r="K68" s="33" t="s">
        <v>584</v>
      </c>
      <c r="L68" s="33" t="s">
        <v>541</v>
      </c>
      <c r="M68" s="33" t="s">
        <v>543</v>
      </c>
      <c r="N68" s="33" t="s">
        <v>545</v>
      </c>
      <c r="O68" s="33" t="s">
        <v>539</v>
      </c>
      <c r="P68" s="33" t="s">
        <v>532</v>
      </c>
      <c r="Q68" s="33" t="s">
        <v>537</v>
      </c>
      <c r="R68" s="33" t="s">
        <v>463</v>
      </c>
      <c r="S68" s="33" t="s">
        <v>485</v>
      </c>
      <c r="T68" s="33" t="s">
        <v>535</v>
      </c>
      <c r="U68" s="33" t="s">
        <v>530</v>
      </c>
      <c r="V68" s="33" t="s">
        <v>575</v>
      </c>
      <c r="W68" s="33" t="s">
        <v>450</v>
      </c>
      <c r="X68" s="33"/>
      <c r="Y68" s="33"/>
      <c r="Z68" s="33"/>
      <c r="AA68" s="33"/>
      <c r="AB68" s="33"/>
      <c r="AC68" s="33"/>
      <c r="AD68" s="33"/>
      <c r="AE68" s="33"/>
      <c r="AH68" s="21"/>
    </row>
    <row r="69" spans="1:34">
      <c r="A69" t="str">
        <f>IF(副作用項目!AP43=TRUE,1,"")</f>
        <v/>
      </c>
      <c r="B69" t="str">
        <f>IF(A69=1,SUM(A$3:A69),"")</f>
        <v/>
      </c>
      <c r="C69" s="33" t="s">
        <v>204</v>
      </c>
      <c r="D69" s="33" t="s">
        <v>438</v>
      </c>
      <c r="E69" s="33" t="s">
        <v>416</v>
      </c>
      <c r="F69" s="33" t="s">
        <v>696</v>
      </c>
      <c r="G69" s="33" t="s">
        <v>450</v>
      </c>
      <c r="H69" s="33" t="s">
        <v>524</v>
      </c>
      <c r="I69" s="33" t="s">
        <v>525</v>
      </c>
      <c r="J69" s="33" t="s">
        <v>526</v>
      </c>
      <c r="K69" s="33" t="s">
        <v>528</v>
      </c>
      <c r="L69" s="33" t="s">
        <v>529</v>
      </c>
      <c r="M69" s="33" t="s">
        <v>531</v>
      </c>
      <c r="N69" s="33" t="s">
        <v>533</v>
      </c>
      <c r="O69" s="33" t="s">
        <v>534</v>
      </c>
      <c r="P69" s="33" t="s">
        <v>536</v>
      </c>
      <c r="Q69" s="33" t="s">
        <v>538</v>
      </c>
      <c r="R69" s="33" t="s">
        <v>540</v>
      </c>
      <c r="S69" s="33" t="s">
        <v>542</v>
      </c>
      <c r="T69" s="33" t="s">
        <v>544</v>
      </c>
      <c r="U69" s="33" t="s">
        <v>546</v>
      </c>
      <c r="V69" s="33"/>
      <c r="W69" s="33"/>
      <c r="X69" s="33"/>
      <c r="Y69" s="33"/>
      <c r="Z69" s="33"/>
      <c r="AA69" s="33"/>
      <c r="AB69" s="33"/>
      <c r="AC69" s="33"/>
      <c r="AD69" s="33"/>
      <c r="AE69" s="33"/>
      <c r="AH69" s="21"/>
    </row>
    <row r="70" spans="1:34">
      <c r="A70" t="str">
        <f>IF(副作用項目!AP44=TRUE,1,"")</f>
        <v/>
      </c>
      <c r="B70" t="str">
        <f>IF(A70=1,SUM(A$3:A70),"")</f>
        <v/>
      </c>
      <c r="C70" s="33" t="s">
        <v>205</v>
      </c>
      <c r="D70" s="33" t="s">
        <v>439</v>
      </c>
      <c r="E70" s="33" t="s">
        <v>440</v>
      </c>
      <c r="F70" s="33" t="s">
        <v>696</v>
      </c>
      <c r="G70" s="33" t="s">
        <v>456</v>
      </c>
      <c r="H70" s="33" t="s">
        <v>527</v>
      </c>
      <c r="I70" s="33" t="s">
        <v>572</v>
      </c>
      <c r="J70" s="33" t="s">
        <v>506</v>
      </c>
      <c r="K70" s="33" t="s">
        <v>581</v>
      </c>
      <c r="L70" s="33" t="s">
        <v>485</v>
      </c>
      <c r="M70" s="33" t="s">
        <v>535</v>
      </c>
      <c r="N70" s="33" t="s">
        <v>450</v>
      </c>
      <c r="O70" s="33"/>
      <c r="P70" s="33"/>
      <c r="Q70" s="33"/>
      <c r="R70" s="33"/>
      <c r="S70" s="33"/>
      <c r="T70" s="33"/>
      <c r="U70" s="33"/>
      <c r="V70" s="33"/>
      <c r="W70" s="33"/>
      <c r="X70" s="33"/>
      <c r="Y70" s="33"/>
      <c r="Z70" s="33"/>
      <c r="AA70" s="33"/>
      <c r="AB70" s="33"/>
      <c r="AC70" s="33"/>
      <c r="AD70" s="33"/>
      <c r="AE70" s="33"/>
      <c r="AH70" s="21"/>
    </row>
    <row r="71" spans="1:34">
      <c r="A71" t="str">
        <f>IF(副作用項目!AR42=TRUE,1,"")</f>
        <v/>
      </c>
      <c r="B71" t="str">
        <f>IF(A71=1,SUM(A$3:A71),"")</f>
        <v/>
      </c>
      <c r="C71" s="33" t="s">
        <v>206</v>
      </c>
      <c r="D71" s="33" t="s">
        <v>441</v>
      </c>
      <c r="E71" s="33" t="s">
        <v>425</v>
      </c>
      <c r="F71" s="33" t="s">
        <v>696</v>
      </c>
      <c r="G71" s="33" t="s">
        <v>527</v>
      </c>
      <c r="H71" s="33" t="s">
        <v>447</v>
      </c>
      <c r="I71" s="33" t="s">
        <v>463</v>
      </c>
      <c r="J71" s="33" t="s">
        <v>532</v>
      </c>
      <c r="K71" s="33" t="s">
        <v>572</v>
      </c>
      <c r="L71" s="33" t="s">
        <v>485</v>
      </c>
      <c r="M71" s="33" t="s">
        <v>456</v>
      </c>
      <c r="N71" s="33" t="s">
        <v>535</v>
      </c>
      <c r="O71" s="33" t="s">
        <v>530</v>
      </c>
      <c r="P71" s="33" t="s">
        <v>579</v>
      </c>
      <c r="Q71" s="33" t="s">
        <v>573</v>
      </c>
      <c r="R71" s="33" t="s">
        <v>509</v>
      </c>
      <c r="S71" s="33" t="s">
        <v>641</v>
      </c>
      <c r="T71" s="33" t="s">
        <v>17</v>
      </c>
      <c r="U71" s="33" t="s">
        <v>642</v>
      </c>
      <c r="V71" s="33"/>
      <c r="W71" s="33"/>
      <c r="X71" s="33"/>
      <c r="Y71" s="33"/>
      <c r="Z71" s="33"/>
      <c r="AA71" s="33"/>
      <c r="AB71" s="33"/>
      <c r="AC71" s="33"/>
      <c r="AD71" s="33"/>
      <c r="AE71" s="33"/>
      <c r="AH71" s="21"/>
    </row>
    <row r="72" spans="1:34">
      <c r="A72" t="str">
        <f>IF(副作用項目!AN47=TRUE,1,"")</f>
        <v/>
      </c>
      <c r="B72" t="str">
        <f>IF(A72=1,SUM(A$3:A72),"")</f>
        <v/>
      </c>
      <c r="C72" s="33" t="s">
        <v>208</v>
      </c>
      <c r="D72" s="33" t="s">
        <v>442</v>
      </c>
      <c r="E72" s="33" t="s">
        <v>443</v>
      </c>
      <c r="F72" s="33" t="s">
        <v>691</v>
      </c>
      <c r="G72" s="33" t="s">
        <v>513</v>
      </c>
      <c r="H72" s="33" t="s">
        <v>457</v>
      </c>
      <c r="I72" s="33" t="s">
        <v>471</v>
      </c>
      <c r="J72" s="33" t="s">
        <v>238</v>
      </c>
      <c r="K72" s="33" t="s">
        <v>453</v>
      </c>
      <c r="L72" s="33" t="s">
        <v>529</v>
      </c>
      <c r="M72" s="33" t="s">
        <v>494</v>
      </c>
      <c r="N72" s="33" t="s">
        <v>702</v>
      </c>
      <c r="O72" s="33" t="s">
        <v>493</v>
      </c>
      <c r="P72" s="33" t="s">
        <v>447</v>
      </c>
      <c r="Q72" s="33" t="s">
        <v>448</v>
      </c>
      <c r="R72" s="33" t="s">
        <v>449</v>
      </c>
      <c r="S72" s="33"/>
      <c r="T72" s="33"/>
      <c r="U72" s="33"/>
      <c r="V72" s="33"/>
      <c r="W72" s="33"/>
      <c r="X72" s="33"/>
      <c r="Y72" s="33"/>
      <c r="Z72" s="33"/>
      <c r="AA72" s="33"/>
      <c r="AB72" s="33"/>
      <c r="AC72" s="33"/>
      <c r="AD72" s="33"/>
      <c r="AE72" s="33"/>
    </row>
    <row r="73" spans="1:34">
      <c r="A73" t="str">
        <f>IF(副作用項目!AN48=TRUE,1,"")</f>
        <v/>
      </c>
      <c r="B73" t="str">
        <f>IF(A73=1,SUM(A$3:A73),"")</f>
        <v/>
      </c>
      <c r="C73" s="33" t="s">
        <v>209</v>
      </c>
      <c r="D73" s="33" t="s">
        <v>444</v>
      </c>
      <c r="E73" s="33" t="s">
        <v>445</v>
      </c>
      <c r="F73" s="33" t="s">
        <v>698</v>
      </c>
      <c r="G73" s="33" t="s">
        <v>585</v>
      </c>
      <c r="H73" s="33" t="s">
        <v>726</v>
      </c>
      <c r="I73" s="33" t="s">
        <v>728</v>
      </c>
      <c r="J73" s="33" t="s">
        <v>448</v>
      </c>
      <c r="K73" s="33" t="s">
        <v>730</v>
      </c>
      <c r="L73" s="33"/>
      <c r="M73" s="33"/>
      <c r="N73" s="33"/>
      <c r="O73" s="33"/>
      <c r="P73" s="33"/>
      <c r="Q73" s="33"/>
      <c r="R73" s="33"/>
      <c r="S73" s="33"/>
      <c r="T73" s="33"/>
      <c r="U73" s="33"/>
      <c r="V73" s="33"/>
      <c r="W73" s="33"/>
      <c r="X73" s="33"/>
      <c r="Y73" s="33"/>
      <c r="Z73" s="33"/>
      <c r="AA73" s="33"/>
      <c r="AB73" s="33"/>
      <c r="AC73" s="33"/>
      <c r="AD73" s="33"/>
      <c r="AE73" s="33"/>
    </row>
  </sheetData>
  <phoneticPr fontId="1"/>
  <printOptions gridLines="1"/>
  <pageMargins left="0.23622047244094491" right="0.23622047244094491" top="0.74803149606299213" bottom="0.74803149606299213" header="0.31496062992125984" footer="0.31496062992125984"/>
  <pageSetup paperSize="9" scale="56" fitToHeight="0" orientation="landscape" r:id="rId1"/>
  <headerFooter>
    <oddHeader>&amp;L&amp;"-,太字"&amp;14パンフレットに記載されている&amp;KFF0000副作用&amp;K01+000項目</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C20E8-E96D-45FF-9E29-F5CE4EFFB717}">
  <sheetPr>
    <pageSetUpPr fitToPage="1"/>
  </sheetPr>
  <dimension ref="A1:F132"/>
  <sheetViews>
    <sheetView topLeftCell="A76" workbookViewId="0">
      <selection activeCell="J30" sqref="J30"/>
    </sheetView>
  </sheetViews>
  <sheetFormatPr defaultRowHeight="18.75"/>
  <cols>
    <col min="1" max="1" width="14.5" customWidth="1"/>
    <col min="6" max="6" width="48.75" customWidth="1"/>
  </cols>
  <sheetData>
    <row r="1" spans="1:6">
      <c r="A1" s="60" t="s">
        <v>446</v>
      </c>
      <c r="B1" s="24" t="s">
        <v>88</v>
      </c>
      <c r="C1" s="24"/>
      <c r="D1" s="24"/>
      <c r="E1" s="24"/>
      <c r="F1" s="59" t="s">
        <v>64</v>
      </c>
    </row>
    <row r="2" spans="1:6">
      <c r="A2" s="61" t="s">
        <v>450</v>
      </c>
      <c r="B2" s="58" t="s">
        <v>586</v>
      </c>
      <c r="C2" s="58"/>
      <c r="D2" s="58"/>
      <c r="E2" s="58"/>
    </row>
    <row r="3" spans="1:6">
      <c r="A3" s="61" t="s">
        <v>457</v>
      </c>
      <c r="B3" s="58" t="s">
        <v>586</v>
      </c>
      <c r="C3" s="58"/>
      <c r="D3" s="58"/>
      <c r="E3" s="58"/>
    </row>
    <row r="4" spans="1:6">
      <c r="A4" s="61" t="s">
        <v>513</v>
      </c>
      <c r="B4" s="58" t="s">
        <v>67</v>
      </c>
      <c r="C4" s="58"/>
      <c r="D4" s="58"/>
      <c r="E4" s="58"/>
      <c r="F4" t="s">
        <v>630</v>
      </c>
    </row>
    <row r="5" spans="1:6">
      <c r="A5" s="61" t="s">
        <v>234</v>
      </c>
      <c r="B5" s="58" t="s">
        <v>614</v>
      </c>
      <c r="C5" s="58"/>
      <c r="D5" s="58"/>
      <c r="E5" s="58"/>
    </row>
    <row r="6" spans="1:6">
      <c r="A6" s="61" t="s">
        <v>497</v>
      </c>
      <c r="B6" s="58" t="s">
        <v>614</v>
      </c>
      <c r="C6" s="58"/>
      <c r="D6" s="58"/>
      <c r="E6" s="58"/>
    </row>
    <row r="7" spans="1:6">
      <c r="A7" s="61" t="s">
        <v>587</v>
      </c>
      <c r="B7" s="58" t="s">
        <v>67</v>
      </c>
      <c r="C7" s="58"/>
      <c r="D7" s="58"/>
      <c r="E7" s="58"/>
      <c r="F7" t="s">
        <v>638</v>
      </c>
    </row>
    <row r="8" spans="1:6">
      <c r="A8" s="61" t="s">
        <v>448</v>
      </c>
      <c r="B8" s="58" t="s">
        <v>35</v>
      </c>
      <c r="C8" s="58" t="s">
        <v>238</v>
      </c>
      <c r="D8" s="58" t="s">
        <v>509</v>
      </c>
      <c r="E8" s="58"/>
    </row>
    <row r="9" spans="1:6">
      <c r="A9" s="61" t="s">
        <v>583</v>
      </c>
      <c r="B9" s="58" t="s">
        <v>238</v>
      </c>
      <c r="C9" s="58" t="s">
        <v>509</v>
      </c>
      <c r="D9" s="58" t="s">
        <v>35</v>
      </c>
      <c r="E9" s="58"/>
    </row>
    <row r="10" spans="1:6">
      <c r="A10" s="61" t="s">
        <v>575</v>
      </c>
      <c r="B10" s="58" t="s">
        <v>35</v>
      </c>
      <c r="C10" s="58" t="s">
        <v>238</v>
      </c>
      <c r="D10" s="58"/>
      <c r="E10" s="58"/>
    </row>
    <row r="11" spans="1:6">
      <c r="A11" s="61" t="s">
        <v>449</v>
      </c>
      <c r="B11" s="58" t="s">
        <v>35</v>
      </c>
      <c r="C11" s="58"/>
      <c r="D11" s="58"/>
      <c r="E11" s="58"/>
    </row>
    <row r="12" spans="1:6">
      <c r="A12" s="61" t="s">
        <v>473</v>
      </c>
      <c r="B12" s="58" t="s">
        <v>35</v>
      </c>
      <c r="C12" s="58"/>
      <c r="D12" s="58"/>
      <c r="E12" s="58"/>
    </row>
    <row r="13" spans="1:6">
      <c r="A13" s="61" t="s">
        <v>455</v>
      </c>
      <c r="B13" s="58" t="s">
        <v>35</v>
      </c>
      <c r="C13" s="58"/>
      <c r="D13" s="58"/>
      <c r="E13" s="58"/>
    </row>
    <row r="14" spans="1:6">
      <c r="A14" s="61" t="s">
        <v>35</v>
      </c>
      <c r="B14" s="58" t="s">
        <v>35</v>
      </c>
      <c r="C14" s="58"/>
      <c r="D14" s="58"/>
      <c r="E14" s="58"/>
    </row>
    <row r="15" spans="1:6">
      <c r="A15" s="69" t="s">
        <v>729</v>
      </c>
      <c r="B15" s="58" t="s">
        <v>467</v>
      </c>
      <c r="C15" s="58"/>
      <c r="D15" s="58"/>
      <c r="E15" s="58"/>
    </row>
    <row r="16" spans="1:6">
      <c r="A16" s="61" t="s">
        <v>499</v>
      </c>
      <c r="B16" s="58" t="s">
        <v>238</v>
      </c>
      <c r="C16" s="58"/>
      <c r="D16" s="58"/>
      <c r="E16" s="58"/>
    </row>
    <row r="17" spans="1:6">
      <c r="A17" s="61" t="s">
        <v>238</v>
      </c>
      <c r="B17" s="58" t="s">
        <v>238</v>
      </c>
      <c r="C17" s="58"/>
      <c r="D17" s="58"/>
      <c r="E17" s="58"/>
    </row>
    <row r="18" spans="1:6">
      <c r="A18" s="61" t="s">
        <v>468</v>
      </c>
      <c r="B18" s="58" t="s">
        <v>238</v>
      </c>
      <c r="C18" s="58"/>
      <c r="D18" s="58"/>
      <c r="E18" s="58"/>
    </row>
    <row r="19" spans="1:6">
      <c r="A19" s="61" t="s">
        <v>470</v>
      </c>
      <c r="B19" s="58" t="s">
        <v>632</v>
      </c>
      <c r="C19" s="58"/>
      <c r="D19" s="58"/>
      <c r="E19" s="58"/>
    </row>
    <row r="20" spans="1:6">
      <c r="A20" s="61" t="s">
        <v>479</v>
      </c>
      <c r="B20" s="58" t="s">
        <v>238</v>
      </c>
      <c r="C20" s="58"/>
      <c r="D20" s="58"/>
      <c r="E20" s="58"/>
    </row>
    <row r="21" spans="1:6">
      <c r="A21" s="61" t="s">
        <v>480</v>
      </c>
      <c r="B21" s="58" t="s">
        <v>238</v>
      </c>
      <c r="C21" s="58"/>
      <c r="D21" s="58"/>
      <c r="E21" s="58"/>
    </row>
    <row r="22" spans="1:6">
      <c r="A22" s="61" t="s">
        <v>481</v>
      </c>
      <c r="B22" s="58" t="s">
        <v>467</v>
      </c>
      <c r="C22" s="58"/>
      <c r="D22" s="58"/>
      <c r="E22" s="58"/>
      <c r="F22" t="s">
        <v>645</v>
      </c>
    </row>
    <row r="23" spans="1:6">
      <c r="A23" s="61" t="s">
        <v>509</v>
      </c>
      <c r="B23" s="58" t="s">
        <v>509</v>
      </c>
      <c r="C23" s="58"/>
      <c r="D23" s="58"/>
      <c r="E23" s="58"/>
    </row>
    <row r="24" spans="1:6">
      <c r="A24" s="61" t="s">
        <v>582</v>
      </c>
      <c r="B24" s="58" t="s">
        <v>509</v>
      </c>
      <c r="C24" s="58"/>
      <c r="D24" s="58"/>
      <c r="E24" s="58"/>
    </row>
    <row r="25" spans="1:6">
      <c r="A25" s="61" t="s">
        <v>487</v>
      </c>
      <c r="B25" s="58" t="s">
        <v>40</v>
      </c>
      <c r="C25" s="58" t="s">
        <v>41</v>
      </c>
      <c r="D25" s="58"/>
      <c r="E25" s="58"/>
    </row>
    <row r="26" spans="1:6">
      <c r="A26" s="61" t="s">
        <v>456</v>
      </c>
      <c r="B26" s="58" t="s">
        <v>40</v>
      </c>
      <c r="C26" s="58" t="s">
        <v>41</v>
      </c>
      <c r="D26" s="58" t="s">
        <v>35</v>
      </c>
      <c r="E26" s="58"/>
    </row>
    <row r="27" spans="1:6">
      <c r="A27" s="61" t="s">
        <v>576</v>
      </c>
      <c r="B27" s="58" t="s">
        <v>41</v>
      </c>
      <c r="C27" s="58" t="s">
        <v>24</v>
      </c>
      <c r="D27" s="58"/>
      <c r="E27" s="58"/>
    </row>
    <row r="28" spans="1:6">
      <c r="A28" s="61" t="s">
        <v>510</v>
      </c>
      <c r="B28" s="58" t="s">
        <v>40</v>
      </c>
      <c r="C28" s="58" t="s">
        <v>41</v>
      </c>
      <c r="D28" s="58"/>
      <c r="E28" s="58"/>
    </row>
    <row r="29" spans="1:6">
      <c r="A29" s="69" t="s">
        <v>700</v>
      </c>
      <c r="B29" s="58" t="s">
        <v>40</v>
      </c>
      <c r="C29" s="58" t="s">
        <v>41</v>
      </c>
      <c r="D29" s="58"/>
      <c r="E29" s="58"/>
    </row>
    <row r="30" spans="1:6">
      <c r="A30" s="61" t="s">
        <v>41</v>
      </c>
      <c r="B30" s="58" t="s">
        <v>41</v>
      </c>
      <c r="C30" s="58"/>
      <c r="D30" s="58"/>
      <c r="E30" s="58"/>
    </row>
    <row r="31" spans="1:6">
      <c r="A31" s="61" t="s">
        <v>461</v>
      </c>
      <c r="B31" s="58" t="s">
        <v>40</v>
      </c>
      <c r="C31" s="58" t="s">
        <v>42</v>
      </c>
      <c r="D31" s="58" t="s">
        <v>25</v>
      </c>
      <c r="E31" s="58" t="s">
        <v>620</v>
      </c>
      <c r="F31" s="58"/>
    </row>
    <row r="32" spans="1:6">
      <c r="A32" s="61" t="s">
        <v>530</v>
      </c>
      <c r="B32" s="58" t="s">
        <v>35</v>
      </c>
      <c r="C32" s="58" t="s">
        <v>620</v>
      </c>
      <c r="E32" s="58"/>
      <c r="F32" s="58"/>
    </row>
    <row r="33" spans="1:6">
      <c r="A33" s="61" t="s">
        <v>557</v>
      </c>
      <c r="B33" s="58" t="s">
        <v>620</v>
      </c>
      <c r="C33" s="58" t="s">
        <v>42</v>
      </c>
      <c r="D33" s="58"/>
      <c r="E33" s="58"/>
    </row>
    <row r="34" spans="1:6">
      <c r="A34" s="61" t="s">
        <v>585</v>
      </c>
      <c r="B34" s="58" t="s">
        <v>42</v>
      </c>
      <c r="C34" s="58"/>
      <c r="D34" s="58"/>
      <c r="E34" s="58"/>
    </row>
    <row r="35" spans="1:6">
      <c r="A35" s="61" t="s">
        <v>42</v>
      </c>
      <c r="B35" s="58" t="s">
        <v>42</v>
      </c>
      <c r="C35" s="58"/>
      <c r="D35" s="58"/>
      <c r="E35" s="58"/>
    </row>
    <row r="36" spans="1:6">
      <c r="A36" s="61" t="s">
        <v>620</v>
      </c>
      <c r="B36" s="58" t="s">
        <v>620</v>
      </c>
      <c r="C36" s="58"/>
      <c r="D36" s="58"/>
      <c r="E36" s="58"/>
    </row>
    <row r="37" spans="1:6">
      <c r="A37" s="61" t="s">
        <v>40</v>
      </c>
      <c r="B37" s="58" t="s">
        <v>40</v>
      </c>
      <c r="C37" s="58"/>
      <c r="D37" s="58"/>
      <c r="E37" s="58"/>
    </row>
    <row r="38" spans="1:6">
      <c r="A38" s="61" t="s">
        <v>447</v>
      </c>
      <c r="B38" s="58" t="s">
        <v>24</v>
      </c>
      <c r="C38" s="58" t="s">
        <v>643</v>
      </c>
      <c r="D38" s="58"/>
      <c r="E38" s="58"/>
    </row>
    <row r="39" spans="1:6">
      <c r="A39" s="61" t="s">
        <v>460</v>
      </c>
      <c r="B39" s="58" t="s">
        <v>522</v>
      </c>
      <c r="C39" s="58" t="s">
        <v>643</v>
      </c>
      <c r="D39" s="58"/>
      <c r="E39" s="58"/>
    </row>
    <row r="40" spans="1:6">
      <c r="A40" s="69" t="s">
        <v>705</v>
      </c>
      <c r="B40" s="58" t="s">
        <v>24</v>
      </c>
      <c r="C40" s="58" t="s">
        <v>466</v>
      </c>
      <c r="D40" s="58" t="s">
        <v>230</v>
      </c>
      <c r="E40" s="58"/>
    </row>
    <row r="41" spans="1:6">
      <c r="A41" s="61" t="s">
        <v>485</v>
      </c>
      <c r="B41" s="58" t="s">
        <v>25</v>
      </c>
      <c r="C41" s="58"/>
      <c r="D41" s="58"/>
      <c r="E41" s="58"/>
      <c r="F41" t="s">
        <v>646</v>
      </c>
    </row>
    <row r="42" spans="1:6">
      <c r="A42" s="69" t="s">
        <v>692</v>
      </c>
      <c r="B42" s="58" t="s">
        <v>25</v>
      </c>
      <c r="C42" s="58" t="s">
        <v>17</v>
      </c>
      <c r="D42" s="58" t="s">
        <v>635</v>
      </c>
      <c r="E42" s="58"/>
    </row>
    <row r="43" spans="1:6">
      <c r="A43" s="61" t="s">
        <v>453</v>
      </c>
      <c r="B43" s="58" t="s">
        <v>633</v>
      </c>
      <c r="C43" s="58"/>
      <c r="D43" s="58"/>
      <c r="E43" s="58"/>
    </row>
    <row r="44" spans="1:6">
      <c r="A44" s="61" t="s">
        <v>486</v>
      </c>
      <c r="B44" s="58" t="s">
        <v>67</v>
      </c>
      <c r="C44" s="58"/>
      <c r="D44" s="58"/>
      <c r="E44" s="58"/>
      <c r="F44" t="s">
        <v>647</v>
      </c>
    </row>
    <row r="45" spans="1:6">
      <c r="A45" s="61" t="s">
        <v>37</v>
      </c>
      <c r="B45" s="58" t="s">
        <v>37</v>
      </c>
      <c r="C45" s="58"/>
      <c r="D45" s="58"/>
      <c r="E45" s="58"/>
    </row>
    <row r="46" spans="1:6">
      <c r="A46" s="61" t="s">
        <v>464</v>
      </c>
      <c r="B46" s="58" t="s">
        <v>24</v>
      </c>
      <c r="C46" s="58" t="s">
        <v>39</v>
      </c>
      <c r="D46" s="58"/>
      <c r="E46" s="58"/>
    </row>
    <row r="47" spans="1:6">
      <c r="A47" s="61" t="s">
        <v>506</v>
      </c>
      <c r="B47" s="58" t="s">
        <v>24</v>
      </c>
      <c r="C47" s="58" t="s">
        <v>39</v>
      </c>
      <c r="D47" s="58"/>
      <c r="E47" s="58"/>
    </row>
    <row r="48" spans="1:6">
      <c r="A48" s="61" t="s">
        <v>541</v>
      </c>
      <c r="B48" s="58" t="s">
        <v>24</v>
      </c>
      <c r="C48" s="58"/>
      <c r="D48" s="58"/>
      <c r="E48" s="58"/>
    </row>
    <row r="49" spans="1:6">
      <c r="A49" s="61" t="s">
        <v>543</v>
      </c>
      <c r="B49" s="58" t="s">
        <v>24</v>
      </c>
      <c r="C49" s="58" t="s">
        <v>466</v>
      </c>
      <c r="D49" s="58"/>
      <c r="E49" s="58"/>
    </row>
    <row r="50" spans="1:6">
      <c r="A50" s="61" t="s">
        <v>545</v>
      </c>
      <c r="B50" s="58" t="s">
        <v>24</v>
      </c>
      <c r="C50" s="58" t="s">
        <v>467</v>
      </c>
      <c r="D50" s="58"/>
      <c r="E50" s="58"/>
    </row>
    <row r="51" spans="1:6">
      <c r="A51" s="61" t="s">
        <v>572</v>
      </c>
      <c r="B51" s="58" t="s">
        <v>24</v>
      </c>
      <c r="C51" s="58" t="s">
        <v>466</v>
      </c>
      <c r="D51" s="58" t="s">
        <v>467</v>
      </c>
      <c r="E51" s="58"/>
    </row>
    <row r="52" spans="1:6">
      <c r="A52" s="61" t="s">
        <v>563</v>
      </c>
      <c r="B52" s="58" t="s">
        <v>67</v>
      </c>
      <c r="C52" s="58"/>
      <c r="D52" s="58"/>
      <c r="E52" s="58"/>
      <c r="F52" t="s">
        <v>636</v>
      </c>
    </row>
    <row r="53" spans="1:6">
      <c r="A53" s="61" t="s">
        <v>465</v>
      </c>
      <c r="B53" s="58" t="s">
        <v>67</v>
      </c>
      <c r="C53" s="58"/>
      <c r="D53" s="58"/>
      <c r="E53" s="58"/>
      <c r="F53" t="s">
        <v>624</v>
      </c>
    </row>
    <row r="54" spans="1:6">
      <c r="A54" s="61" t="s">
        <v>567</v>
      </c>
      <c r="B54" s="58" t="s">
        <v>635</v>
      </c>
      <c r="C54" s="58"/>
      <c r="D54" s="58"/>
      <c r="E54" s="58"/>
    </row>
    <row r="55" spans="1:6">
      <c r="A55" s="61" t="s">
        <v>568</v>
      </c>
      <c r="B55" s="58" t="s">
        <v>67</v>
      </c>
      <c r="C55" s="58"/>
      <c r="D55" s="58"/>
      <c r="E55" s="58"/>
      <c r="F55" t="s">
        <v>637</v>
      </c>
    </row>
    <row r="56" spans="1:6">
      <c r="A56" s="61" t="s">
        <v>495</v>
      </c>
      <c r="B56" s="58" t="s">
        <v>635</v>
      </c>
      <c r="C56" s="58"/>
      <c r="D56" s="58"/>
      <c r="E56" s="58"/>
    </row>
    <row r="57" spans="1:6">
      <c r="A57" s="69" t="s">
        <v>722</v>
      </c>
      <c r="B57" s="58" t="s">
        <v>635</v>
      </c>
      <c r="C57" s="58"/>
      <c r="D57" s="58"/>
      <c r="E57" s="58"/>
    </row>
    <row r="58" spans="1:6">
      <c r="A58" s="61" t="s">
        <v>20</v>
      </c>
      <c r="B58" s="58" t="s">
        <v>20</v>
      </c>
      <c r="C58" s="58"/>
      <c r="D58" s="58"/>
      <c r="E58" s="58"/>
    </row>
    <row r="59" spans="1:6">
      <c r="A59" s="61" t="s">
        <v>466</v>
      </c>
      <c r="B59" s="58" t="s">
        <v>466</v>
      </c>
      <c r="C59" s="58"/>
      <c r="D59" s="58"/>
      <c r="E59" s="58"/>
    </row>
    <row r="60" spans="1:6">
      <c r="A60" s="61" t="s">
        <v>18</v>
      </c>
      <c r="B60" s="58" t="s">
        <v>466</v>
      </c>
      <c r="C60" s="58"/>
      <c r="D60" s="58"/>
      <c r="E60" s="58"/>
    </row>
    <row r="61" spans="1:6">
      <c r="A61" s="61" t="s">
        <v>17</v>
      </c>
      <c r="B61" s="58" t="s">
        <v>17</v>
      </c>
      <c r="C61" s="58"/>
      <c r="D61" s="58"/>
      <c r="E61" s="58"/>
    </row>
    <row r="62" spans="1:6">
      <c r="A62" s="61" t="s">
        <v>36</v>
      </c>
      <c r="B62" s="58" t="s">
        <v>36</v>
      </c>
      <c r="C62" s="58"/>
      <c r="D62" s="58"/>
      <c r="E62" s="58"/>
    </row>
    <row r="63" spans="1:6">
      <c r="A63" s="61" t="s">
        <v>21</v>
      </c>
      <c r="B63" s="58" t="s">
        <v>21</v>
      </c>
      <c r="C63" s="58"/>
      <c r="D63" s="58"/>
      <c r="E63" s="58"/>
    </row>
    <row r="64" spans="1:6">
      <c r="A64" s="61" t="s">
        <v>577</v>
      </c>
      <c r="B64" s="58" t="s">
        <v>466</v>
      </c>
      <c r="C64" s="58"/>
      <c r="D64" s="58"/>
      <c r="E64" s="58"/>
    </row>
    <row r="65" spans="1:6">
      <c r="A65" s="61" t="s">
        <v>527</v>
      </c>
      <c r="B65" s="58" t="s">
        <v>22</v>
      </c>
      <c r="C65" s="58" t="s">
        <v>230</v>
      </c>
      <c r="D65" s="58"/>
      <c r="E65" s="58"/>
    </row>
    <row r="66" spans="1:6">
      <c r="A66" s="61" t="s">
        <v>22</v>
      </c>
      <c r="B66" s="58" t="s">
        <v>22</v>
      </c>
      <c r="C66" s="58"/>
      <c r="D66" s="58"/>
      <c r="E66" s="58"/>
    </row>
    <row r="67" spans="1:6">
      <c r="A67" s="61" t="s">
        <v>23</v>
      </c>
      <c r="B67" s="58" t="s">
        <v>23</v>
      </c>
      <c r="C67" s="58"/>
      <c r="D67" s="58"/>
      <c r="E67" s="58"/>
    </row>
    <row r="68" spans="1:6">
      <c r="A68" s="61" t="s">
        <v>521</v>
      </c>
      <c r="B68" s="58" t="s">
        <v>17</v>
      </c>
      <c r="C68" s="58" t="s">
        <v>466</v>
      </c>
      <c r="D68" s="58" t="s">
        <v>23</v>
      </c>
      <c r="E68" s="58" t="s">
        <v>22</v>
      </c>
    </row>
    <row r="69" spans="1:6">
      <c r="A69" s="61" t="s">
        <v>462</v>
      </c>
      <c r="B69" s="58" t="s">
        <v>230</v>
      </c>
      <c r="C69" s="58"/>
      <c r="D69" s="58"/>
      <c r="E69" s="58"/>
    </row>
    <row r="70" spans="1:6">
      <c r="A70" s="61" t="s">
        <v>511</v>
      </c>
      <c r="B70" s="58" t="s">
        <v>632</v>
      </c>
      <c r="C70" s="58"/>
      <c r="D70" s="58"/>
      <c r="E70" s="58"/>
    </row>
    <row r="71" spans="1:6">
      <c r="A71" s="69" t="s">
        <v>721</v>
      </c>
      <c r="B71" s="58" t="s">
        <v>23</v>
      </c>
      <c r="C71" s="58" t="s">
        <v>466</v>
      </c>
      <c r="D71" s="58" t="s">
        <v>230</v>
      </c>
      <c r="E71" s="58"/>
    </row>
    <row r="72" spans="1:6">
      <c r="A72" s="61" t="s">
        <v>24</v>
      </c>
      <c r="B72" s="58" t="s">
        <v>24</v>
      </c>
      <c r="C72" s="58"/>
      <c r="D72" s="58"/>
      <c r="E72" s="58"/>
    </row>
    <row r="73" spans="1:6">
      <c r="A73" s="61" t="s">
        <v>452</v>
      </c>
      <c r="B73" s="58" t="s">
        <v>67</v>
      </c>
      <c r="C73" s="58"/>
      <c r="D73" s="58"/>
      <c r="E73" s="58"/>
      <c r="F73" t="s">
        <v>648</v>
      </c>
    </row>
    <row r="74" spans="1:6">
      <c r="A74" s="61" t="s">
        <v>476</v>
      </c>
      <c r="B74" s="58" t="s">
        <v>25</v>
      </c>
      <c r="C74" s="58" t="s">
        <v>40</v>
      </c>
      <c r="D74" s="58" t="s">
        <v>620</v>
      </c>
      <c r="E74" s="58" t="s">
        <v>635</v>
      </c>
    </row>
    <row r="75" spans="1:6">
      <c r="A75" s="61" t="s">
        <v>640</v>
      </c>
      <c r="B75" s="58" t="s">
        <v>230</v>
      </c>
      <c r="C75" s="58"/>
      <c r="D75" s="58"/>
      <c r="E75" s="58"/>
    </row>
    <row r="76" spans="1:6">
      <c r="A76" s="61" t="s">
        <v>478</v>
      </c>
      <c r="B76" s="58" t="s">
        <v>238</v>
      </c>
      <c r="C76" s="58"/>
      <c r="D76" s="58"/>
      <c r="E76" s="58"/>
    </row>
    <row r="77" spans="1:6">
      <c r="A77" s="61" t="s">
        <v>222</v>
      </c>
      <c r="B77" s="58" t="s">
        <v>222</v>
      </c>
      <c r="C77" s="58"/>
      <c r="D77" s="58"/>
      <c r="E77" s="58"/>
    </row>
    <row r="78" spans="1:6">
      <c r="A78" s="61" t="s">
        <v>500</v>
      </c>
      <c r="B78" s="58" t="s">
        <v>593</v>
      </c>
      <c r="C78" s="58"/>
      <c r="D78" s="58"/>
      <c r="E78" s="58"/>
    </row>
    <row r="79" spans="1:6">
      <c r="A79" s="61" t="s">
        <v>43</v>
      </c>
      <c r="B79" s="58" t="s">
        <v>43</v>
      </c>
      <c r="C79" s="58"/>
      <c r="D79" s="58"/>
      <c r="E79" s="58"/>
    </row>
    <row r="80" spans="1:6">
      <c r="A80" s="61" t="s">
        <v>44</v>
      </c>
      <c r="B80" s="58" t="s">
        <v>44</v>
      </c>
      <c r="C80" s="58"/>
      <c r="D80" s="58"/>
      <c r="E80" s="58"/>
    </row>
    <row r="81" spans="1:6">
      <c r="A81" s="61" t="s">
        <v>463</v>
      </c>
      <c r="B81" s="58" t="s">
        <v>625</v>
      </c>
      <c r="C81" s="58"/>
      <c r="D81" s="58"/>
      <c r="E81" s="58"/>
    </row>
    <row r="82" spans="1:6">
      <c r="A82" s="61" t="s">
        <v>484</v>
      </c>
      <c r="B82" s="58" t="s">
        <v>625</v>
      </c>
      <c r="C82" s="58"/>
      <c r="D82" s="58"/>
      <c r="E82" s="58"/>
    </row>
    <row r="83" spans="1:6">
      <c r="A83" s="61" t="s">
        <v>628</v>
      </c>
      <c r="B83" s="58" t="s">
        <v>629</v>
      </c>
      <c r="C83" s="58"/>
      <c r="D83" s="58"/>
      <c r="E83" s="58"/>
    </row>
    <row r="84" spans="1:6">
      <c r="A84" s="61" t="s">
        <v>502</v>
      </c>
      <c r="B84" s="58" t="s">
        <v>502</v>
      </c>
      <c r="C84" s="58"/>
      <c r="D84" s="58"/>
      <c r="E84" s="58"/>
    </row>
    <row r="85" spans="1:6">
      <c r="A85" s="61" t="s">
        <v>503</v>
      </c>
      <c r="B85" s="58" t="s">
        <v>67</v>
      </c>
      <c r="C85" s="58"/>
      <c r="D85" s="58"/>
      <c r="E85" s="58"/>
      <c r="F85" t="s">
        <v>649</v>
      </c>
    </row>
    <row r="86" spans="1:6">
      <c r="A86" s="61" t="s">
        <v>560</v>
      </c>
      <c r="B86" s="58" t="s">
        <v>625</v>
      </c>
      <c r="C86" s="58"/>
      <c r="D86" s="58"/>
      <c r="E86" s="58"/>
    </row>
    <row r="87" spans="1:6">
      <c r="A87" s="61" t="s">
        <v>553</v>
      </c>
      <c r="B87" s="58" t="s">
        <v>241</v>
      </c>
      <c r="C87" s="58"/>
      <c r="D87" s="58"/>
      <c r="E87" s="58"/>
    </row>
    <row r="88" spans="1:6">
      <c r="A88" s="61" t="s">
        <v>549</v>
      </c>
      <c r="B88" s="58" t="s">
        <v>241</v>
      </c>
      <c r="C88" s="58"/>
      <c r="D88" s="58"/>
      <c r="E88" s="58"/>
    </row>
    <row r="89" spans="1:6">
      <c r="A89" s="61" t="s">
        <v>610</v>
      </c>
      <c r="B89" s="58" t="s">
        <v>241</v>
      </c>
      <c r="C89" s="58"/>
      <c r="D89" s="58"/>
      <c r="E89" s="58"/>
    </row>
    <row r="90" spans="1:6">
      <c r="A90" s="61" t="s">
        <v>548</v>
      </c>
      <c r="B90" s="58" t="s">
        <v>67</v>
      </c>
      <c r="C90" s="58"/>
      <c r="D90" s="58"/>
      <c r="E90" s="58"/>
      <c r="F90" t="s">
        <v>650</v>
      </c>
    </row>
    <row r="91" spans="1:6">
      <c r="A91" s="61" t="s">
        <v>25</v>
      </c>
      <c r="B91" s="58" t="s">
        <v>25</v>
      </c>
      <c r="C91" s="58"/>
      <c r="D91" s="58"/>
      <c r="E91" s="58"/>
    </row>
    <row r="92" spans="1:6">
      <c r="A92" s="61" t="s">
        <v>488</v>
      </c>
      <c r="B92" s="58" t="s">
        <v>26</v>
      </c>
      <c r="C92" s="58"/>
      <c r="D92" s="58"/>
      <c r="E92" s="58"/>
    </row>
    <row r="93" spans="1:6">
      <c r="A93" s="69" t="s">
        <v>724</v>
      </c>
      <c r="B93" s="58" t="s">
        <v>26</v>
      </c>
      <c r="C93" s="58"/>
      <c r="D93" s="58"/>
      <c r="E93" s="58"/>
    </row>
    <row r="94" spans="1:6">
      <c r="A94" s="61" t="s">
        <v>532</v>
      </c>
      <c r="B94" s="58" t="s">
        <v>26</v>
      </c>
      <c r="C94" s="58"/>
      <c r="D94" s="58"/>
      <c r="E94" s="58"/>
    </row>
    <row r="95" spans="1:6">
      <c r="A95" s="61" t="s">
        <v>489</v>
      </c>
      <c r="B95" s="58" t="s">
        <v>226</v>
      </c>
      <c r="C95" s="58"/>
      <c r="D95" s="58"/>
      <c r="E95" s="58"/>
    </row>
    <row r="96" spans="1:6">
      <c r="A96" s="61" t="s">
        <v>578</v>
      </c>
      <c r="B96" s="58" t="s">
        <v>218</v>
      </c>
      <c r="C96" s="58"/>
      <c r="D96" s="58"/>
      <c r="E96" s="58"/>
    </row>
    <row r="97" spans="1:6">
      <c r="A97" s="61" t="s">
        <v>218</v>
      </c>
      <c r="B97" s="58" t="s">
        <v>218</v>
      </c>
      <c r="C97" s="58"/>
      <c r="D97" s="58"/>
      <c r="E97" s="58"/>
    </row>
    <row r="98" spans="1:6">
      <c r="A98" s="61" t="s">
        <v>490</v>
      </c>
      <c r="B98" s="58" t="s">
        <v>218</v>
      </c>
      <c r="C98" s="58"/>
      <c r="D98" s="58"/>
      <c r="E98" s="58"/>
    </row>
    <row r="99" spans="1:6">
      <c r="A99" s="61" t="s">
        <v>501</v>
      </c>
      <c r="B99" s="58" t="s">
        <v>218</v>
      </c>
      <c r="C99" s="58"/>
      <c r="D99" s="58"/>
      <c r="E99" s="58"/>
    </row>
    <row r="100" spans="1:6">
      <c r="A100" s="61" t="s">
        <v>514</v>
      </c>
      <c r="B100" s="58" t="s">
        <v>218</v>
      </c>
      <c r="C100" s="58"/>
      <c r="D100" s="58"/>
      <c r="E100" s="58"/>
    </row>
    <row r="101" spans="1:6">
      <c r="A101" s="61" t="s">
        <v>507</v>
      </c>
      <c r="B101" s="58" t="s">
        <v>67</v>
      </c>
      <c r="C101" s="58"/>
      <c r="D101" s="58"/>
      <c r="E101" s="58"/>
      <c r="F101" t="s">
        <v>651</v>
      </c>
    </row>
    <row r="102" spans="1:6">
      <c r="A102" s="61" t="s">
        <v>467</v>
      </c>
      <c r="B102" s="58" t="s">
        <v>467</v>
      </c>
      <c r="C102" s="58"/>
      <c r="D102" s="58"/>
      <c r="E102" s="58"/>
    </row>
    <row r="103" spans="1:6">
      <c r="A103" s="61" t="s">
        <v>458</v>
      </c>
      <c r="B103" s="58" t="s">
        <v>635</v>
      </c>
      <c r="C103" s="58"/>
      <c r="D103" s="58"/>
      <c r="E103" s="58"/>
      <c r="F103" t="s">
        <v>652</v>
      </c>
    </row>
    <row r="104" spans="1:6">
      <c r="A104" s="61" t="s">
        <v>474</v>
      </c>
      <c r="B104" s="58" t="s">
        <v>635</v>
      </c>
      <c r="C104" s="58"/>
      <c r="D104" s="58"/>
      <c r="E104" s="58"/>
      <c r="F104" t="s">
        <v>653</v>
      </c>
    </row>
    <row r="105" spans="1:6">
      <c r="A105" s="61" t="s">
        <v>493</v>
      </c>
      <c r="B105" s="58" t="s">
        <v>635</v>
      </c>
      <c r="C105" s="58"/>
      <c r="D105" s="58"/>
      <c r="E105" s="58"/>
      <c r="F105" t="s">
        <v>654</v>
      </c>
    </row>
    <row r="106" spans="1:6">
      <c r="A106" s="69" t="s">
        <v>730</v>
      </c>
      <c r="B106" s="58" t="s">
        <v>635</v>
      </c>
      <c r="C106" s="58"/>
      <c r="D106" s="58"/>
      <c r="E106" s="58"/>
      <c r="F106" t="s">
        <v>731</v>
      </c>
    </row>
    <row r="107" spans="1:6">
      <c r="A107" s="61" t="s">
        <v>539</v>
      </c>
      <c r="B107" s="58" t="s">
        <v>467</v>
      </c>
      <c r="C107" s="58" t="s">
        <v>635</v>
      </c>
      <c r="D107" s="58"/>
      <c r="E107" s="58"/>
      <c r="F107" t="s">
        <v>655</v>
      </c>
    </row>
    <row r="108" spans="1:6">
      <c r="A108" s="61" t="s">
        <v>573</v>
      </c>
      <c r="B108" s="58" t="s">
        <v>467</v>
      </c>
      <c r="C108" s="58" t="s">
        <v>635</v>
      </c>
      <c r="D108" s="58"/>
      <c r="E108" s="58"/>
    </row>
    <row r="109" spans="1:6">
      <c r="A109" s="61" t="s">
        <v>508</v>
      </c>
      <c r="B109" s="58" t="s">
        <v>67</v>
      </c>
      <c r="C109" s="58"/>
      <c r="D109" s="58"/>
      <c r="E109" s="58"/>
      <c r="F109" t="s">
        <v>656</v>
      </c>
    </row>
    <row r="110" spans="1:6">
      <c r="A110" s="69" t="s">
        <v>702</v>
      </c>
      <c r="B110" s="58" t="s">
        <v>467</v>
      </c>
      <c r="C110" s="58"/>
      <c r="D110" s="58"/>
      <c r="E110" s="58"/>
    </row>
    <row r="111" spans="1:6">
      <c r="A111" s="69" t="s">
        <v>720</v>
      </c>
      <c r="B111" s="58" t="s">
        <v>635</v>
      </c>
      <c r="C111" s="58"/>
      <c r="D111" s="58"/>
      <c r="E111" s="58"/>
    </row>
    <row r="112" spans="1:6">
      <c r="A112" s="61" t="s">
        <v>471</v>
      </c>
      <c r="B112" s="58" t="s">
        <v>635</v>
      </c>
      <c r="C112" s="58"/>
      <c r="D112" s="58"/>
      <c r="E112" s="58"/>
    </row>
    <row r="113" spans="1:6">
      <c r="A113" s="61" t="s">
        <v>469</v>
      </c>
      <c r="B113" s="58" t="s">
        <v>67</v>
      </c>
      <c r="C113" s="58"/>
      <c r="D113" s="58"/>
      <c r="E113" s="58"/>
      <c r="F113" t="s">
        <v>657</v>
      </c>
    </row>
    <row r="114" spans="1:6">
      <c r="A114" s="61" t="s">
        <v>472</v>
      </c>
      <c r="B114" s="58" t="s">
        <v>67</v>
      </c>
      <c r="C114" s="58"/>
      <c r="D114" s="58"/>
      <c r="E114" s="58"/>
    </row>
    <row r="115" spans="1:6">
      <c r="A115" s="61" t="s">
        <v>38</v>
      </c>
      <c r="B115" s="58" t="s">
        <v>38</v>
      </c>
      <c r="C115" s="58"/>
      <c r="D115" s="58"/>
      <c r="E115" s="58"/>
    </row>
    <row r="116" spans="1:6">
      <c r="A116" s="61" t="s">
        <v>491</v>
      </c>
      <c r="B116" s="58" t="s">
        <v>238</v>
      </c>
      <c r="C116" s="58" t="s">
        <v>509</v>
      </c>
      <c r="D116" s="58"/>
      <c r="E116" s="58"/>
    </row>
    <row r="117" spans="1:6">
      <c r="A117" s="61" t="s">
        <v>496</v>
      </c>
      <c r="B117" s="58" t="s">
        <v>618</v>
      </c>
      <c r="C117" s="58"/>
      <c r="D117" s="58"/>
      <c r="E117" s="58"/>
    </row>
    <row r="118" spans="1:6">
      <c r="A118" s="61" t="s">
        <v>505</v>
      </c>
      <c r="B118" s="58" t="s">
        <v>616</v>
      </c>
      <c r="C118" s="58"/>
      <c r="D118" s="58"/>
      <c r="E118" s="58"/>
    </row>
    <row r="119" spans="1:6">
      <c r="A119" s="61" t="s">
        <v>535</v>
      </c>
      <c r="B119" s="58" t="s">
        <v>24</v>
      </c>
      <c r="C119" s="58"/>
      <c r="D119" s="58"/>
      <c r="E119" s="58"/>
    </row>
    <row r="120" spans="1:6">
      <c r="A120" s="61" t="s">
        <v>642</v>
      </c>
      <c r="B120" s="58" t="s">
        <v>616</v>
      </c>
      <c r="C120" s="58"/>
      <c r="D120" s="58"/>
      <c r="E120" s="58"/>
    </row>
    <row r="121" spans="1:6">
      <c r="A121" s="61" t="s">
        <v>537</v>
      </c>
      <c r="B121" s="58" t="s">
        <v>24</v>
      </c>
      <c r="C121" s="58" t="s">
        <v>218</v>
      </c>
      <c r="D121" s="58"/>
      <c r="E121" s="58"/>
    </row>
    <row r="122" spans="1:6">
      <c r="A122" s="69" t="s">
        <v>711</v>
      </c>
      <c r="B122" s="58" t="s">
        <v>635</v>
      </c>
      <c r="C122" s="58"/>
      <c r="D122" s="58"/>
      <c r="E122" s="58"/>
      <c r="F122" t="s">
        <v>712</v>
      </c>
    </row>
    <row r="123" spans="1:6">
      <c r="A123" s="61" t="s">
        <v>559</v>
      </c>
      <c r="B123" s="58" t="s">
        <v>635</v>
      </c>
      <c r="C123" s="58"/>
      <c r="D123" s="58"/>
      <c r="E123" s="58"/>
    </row>
    <row r="124" spans="1:6">
      <c r="A124" s="61" t="s">
        <v>609</v>
      </c>
      <c r="B124" s="58" t="s">
        <v>635</v>
      </c>
      <c r="C124" s="58"/>
      <c r="D124" s="58"/>
      <c r="E124" s="58"/>
    </row>
    <row r="125" spans="1:6">
      <c r="A125" s="61" t="s">
        <v>226</v>
      </c>
      <c r="B125" s="58" t="s">
        <v>226</v>
      </c>
      <c r="C125" s="58"/>
      <c r="D125" s="58"/>
      <c r="E125" s="58"/>
    </row>
    <row r="126" spans="1:6">
      <c r="A126" s="61" t="s">
        <v>621</v>
      </c>
      <c r="B126" s="58" t="s">
        <v>67</v>
      </c>
      <c r="C126" s="58"/>
      <c r="D126" s="58"/>
      <c r="E126" s="58"/>
      <c r="F126" t="s">
        <v>658</v>
      </c>
    </row>
    <row r="127" spans="1:6">
      <c r="A127" s="61" t="s">
        <v>622</v>
      </c>
      <c r="B127" s="58" t="s">
        <v>633</v>
      </c>
      <c r="C127" s="58"/>
      <c r="D127" s="58"/>
      <c r="E127" s="58"/>
    </row>
    <row r="128" spans="1:6">
      <c r="A128" s="69" t="s">
        <v>703</v>
      </c>
      <c r="B128" s="58" t="s">
        <v>35</v>
      </c>
      <c r="C128" s="58" t="s">
        <v>676</v>
      </c>
      <c r="D128" s="58" t="s">
        <v>620</v>
      </c>
      <c r="E128" s="58" t="s">
        <v>218</v>
      </c>
    </row>
    <row r="129" spans="1:6">
      <c r="A129" s="69" t="s">
        <v>707</v>
      </c>
      <c r="B129" s="58" t="s">
        <v>67</v>
      </c>
      <c r="C129" s="58"/>
      <c r="D129" s="58"/>
      <c r="E129" s="58"/>
      <c r="F129" t="s">
        <v>708</v>
      </c>
    </row>
    <row r="130" spans="1:6">
      <c r="A130" s="69" t="s">
        <v>710</v>
      </c>
      <c r="B130" s="58" t="s">
        <v>67</v>
      </c>
      <c r="C130" s="58"/>
      <c r="D130" s="58"/>
      <c r="E130" s="58"/>
    </row>
    <row r="131" spans="1:6">
      <c r="A131" s="69" t="s">
        <v>717</v>
      </c>
      <c r="B131" s="58" t="s">
        <v>238</v>
      </c>
      <c r="C131" s="58" t="s">
        <v>40</v>
      </c>
      <c r="D131" s="58" t="s">
        <v>643</v>
      </c>
      <c r="E131" s="58" t="s">
        <v>42</v>
      </c>
    </row>
    <row r="132" spans="1:6">
      <c r="A132" s="69" t="s">
        <v>727</v>
      </c>
      <c r="B132" s="58" t="s">
        <v>35</v>
      </c>
      <c r="C132" s="58" t="s">
        <v>40</v>
      </c>
      <c r="D132" s="58" t="s">
        <v>620</v>
      </c>
      <c r="E132" s="58"/>
    </row>
  </sheetData>
  <phoneticPr fontId="1"/>
  <printOptions gridLines="1"/>
  <pageMargins left="0.23622047244094491" right="0.23622047244094491" top="0.74803149606299213" bottom="0.74803149606299213" header="0.31496062992125984" footer="0.31496062992125984"/>
  <pageSetup paperSize="9" scale="92" fitToHeight="0" orientation="portrait" r:id="rId1"/>
  <headerFooter>
    <oddHeader>&amp;L&amp;"-,太字"&amp;14&amp;KFF0000副作用&amp;K01+000⇒&amp;K0070C0聞き取り&amp;K01+000項目へ変換</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副作用項目</vt:lpstr>
      <vt:lpstr>情報提供書 (がん)</vt:lpstr>
      <vt:lpstr>聞き取りシート</vt:lpstr>
      <vt:lpstr>メンテナンス方法</vt:lpstr>
      <vt:lpstr>病院DB</vt:lpstr>
      <vt:lpstr>薬剤副作用DB</vt:lpstr>
      <vt:lpstr>聞き取りシートDB</vt:lpstr>
      <vt:lpstr>副作用</vt:lpstr>
      <vt:lpstr>副作用⇒聞き取り変換</vt:lpstr>
      <vt:lpstr>Sheet1</vt:lpstr>
      <vt:lpstr>メンテナンス方法!Print_Area</vt:lpstr>
      <vt:lpstr>'情報提供書 (がん)'!Print_Area</vt:lpstr>
      <vt:lpstr>聞き取りシート!Print_Area</vt:lpstr>
      <vt:lpstr>聞き取りシートDB!Print_Area</vt:lpstr>
      <vt:lpstr>副作用!Print_Titles</vt:lpstr>
      <vt:lpstr>副作用⇒聞き取り変換!Print_Titles</vt:lpstr>
      <vt:lpstr>薬剤副作用DB!Print_Titles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yakuzaibu3</dc:creator>
  <cp:lastModifiedBy>yakuzaishi</cp:lastModifiedBy>
  <cp:lastPrinted>2024-02-27T07:07:25Z</cp:lastPrinted>
  <dcterms:created xsi:type="dcterms:W3CDTF">2020-07-16T19:34:26Z</dcterms:created>
  <dcterms:modified xsi:type="dcterms:W3CDTF">2024-02-29T08:58:21Z</dcterms:modified>
</cp:coreProperties>
</file>